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45" yWindow="32760" windowWidth="14700" windowHeight="9375" tabRatio="905" firstSheet="14" activeTab="27"/>
  </bookViews>
  <sheets>
    <sheet name="endometrioza" sheetId="1" r:id="rId1"/>
    <sheet name="hidrocefalie " sheetId="2" r:id="rId2"/>
    <sheet name="epilepsie" sheetId="3" r:id="rId3"/>
    <sheet name="rad interv" sheetId="4" r:id="rId4"/>
    <sheet name="san. mintala-materiale" sheetId="5" r:id="rId5"/>
    <sheet name="san. mintala - medicam" sheetId="6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state="hidden" r:id="rId12"/>
    <sheet name="hemof.-talas " sheetId="13" r:id="rId13"/>
    <sheet name="boli neurologice" sheetId="14" r:id="rId14"/>
    <sheet name="boli rare- material" sheetId="15" r:id="rId15"/>
    <sheet name="boli rare- medic" sheetId="16" r:id="rId16"/>
    <sheet name="transplant hepatic" sheetId="17" r:id="rId17"/>
    <sheet name="diabet mater" sheetId="18" r:id="rId18"/>
    <sheet name="diabet" sheetId="19" r:id="rId19"/>
    <sheet name="leucemie " sheetId="20" r:id="rId20"/>
    <sheet name="radioterapie " sheetId="21" r:id="rId21"/>
    <sheet name="reconstructia mamara" sheetId="22" r:id="rId22"/>
    <sheet name="oncologie" sheetId="23" r:id="rId23"/>
    <sheet name="oncologie cost volum " sheetId="24" r:id="rId24"/>
    <sheet name="boli neurologice CV" sheetId="25" r:id="rId25"/>
    <sheet name="HTAP CV" sheetId="26" r:id="rId26"/>
    <sheet name="BOLI RARE CV" sheetId="27" r:id="rId27"/>
    <sheet name="depresii" sheetId="28" r:id="rId28"/>
    <sheet name=" DIALIZA " sheetId="29" r:id="rId29"/>
  </sheets>
  <externalReferences>
    <externalReference r:id="rId32"/>
    <externalReference r:id="rId33"/>
    <externalReference r:id="rId34"/>
  </externalReferences>
  <definedNames>
    <definedName name="___xlnm.Print_Titles">#REF!</definedName>
    <definedName name="__xlnm.Print_Titles" localSheetId="28">#REF!</definedName>
    <definedName name="_xlnm._FilterDatabase" localSheetId="11" hidden="1">'hemof.-talas'!$D$1:$D$56</definedName>
    <definedName name="Print_Ac" localSheetId="8">#REF!</definedName>
    <definedName name="Print_Oo">#REF!</definedName>
    <definedName name="Print_Oop" localSheetId="2">#REF!</definedName>
    <definedName name="Print_Te" localSheetId="11">#REF!</definedName>
    <definedName name="Print_Te" localSheetId="12">#REF!</definedName>
    <definedName name="_xlnm.Print_Titles" localSheetId="28">' DIALIZA '!$B:$D,' DIALIZA '!$4:$4</definedName>
    <definedName name="_xlnm.Print_Titles" localSheetId="9">'boli endocrine'!$B:$D</definedName>
    <definedName name="_xlnm.Print_Titles" localSheetId="13">'boli neurologice'!$B:$C</definedName>
    <definedName name="_xlnm.Print_Titles" localSheetId="24">'boli neurologice CV'!$B:$C</definedName>
    <definedName name="_xlnm.Print_Titles" localSheetId="14">'boli rare- material'!$C:$D</definedName>
    <definedName name="_xlnm.Print_Titles" localSheetId="15">'boli rare- medic'!$B:$C,'boli rare- medic'!$4:$4</definedName>
    <definedName name="_xlnm.Print_Titles" localSheetId="18">'diabet'!$B:$C</definedName>
    <definedName name="_xlnm.Print_Titles" localSheetId="2">'epilepsie'!$B:$D</definedName>
    <definedName name="_xlnm.Print_Titles" localSheetId="11">'hemof.-talas'!$B:$D,'hemof.-talas'!$4:$4</definedName>
    <definedName name="_xlnm.Print_Titles" localSheetId="12">'hemof.-talas '!$B:$D,'hemof.-talas '!$4:$4</definedName>
    <definedName name="_xlnm.Print_Titles" localSheetId="1">'hidrocefalie '!$B:$C</definedName>
    <definedName name="_xlnm.Print_Titles" localSheetId="7">'insuficienta hepatica'!$B:$C</definedName>
    <definedName name="_xlnm.Print_Titles" localSheetId="19">'leucemie '!$B:$C</definedName>
    <definedName name="_xlnm.Print_Titles" localSheetId="8">'ortopedie'!$4:$4</definedName>
    <definedName name="_xlnm.Print_Titles" localSheetId="6">'prog de boli cardio '!$4:$4</definedName>
    <definedName name="_xlnm.Print_Titles" localSheetId="10">'prog nat al surd.'!$C:$D</definedName>
    <definedName name="_xlnm.Print_Titles" localSheetId="3">'rad interv'!$5:$5</definedName>
    <definedName name="_xlnm.Print_Titles" localSheetId="20">'radioterapie '!$B:$D</definedName>
    <definedName name="_xlnm.Print_Titles" localSheetId="5">'san. mintala - medicam'!$B:$C</definedName>
    <definedName name="_xlnm.Print_Titles" localSheetId="4">'san. mintala-materiale'!$B:$C</definedName>
    <definedName name="_xlnm.Print_Titles" localSheetId="16">'transplant hepatic'!$B:$C</definedName>
  </definedNames>
  <calcPr fullCalcOnLoad="1"/>
</workbook>
</file>

<file path=xl/sharedStrings.xml><?xml version="1.0" encoding="utf-8"?>
<sst xmlns="http://schemas.openxmlformats.org/spreadsheetml/2006/main" count="992" uniqueCount="319">
  <si>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</si>
  <si>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</si>
  <si>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</si>
  <si>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</si>
  <si>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</si>
  <si>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</si>
  <si>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</si>
  <si>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</si>
  <si>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</si>
  <si>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</si>
  <si>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</si>
  <si>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</si>
  <si>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</si>
  <si>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</si>
  <si>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</si>
  <si>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</si>
  <si>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</si>
  <si>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</si>
  <si>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</si>
  <si>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</si>
  <si>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</si>
  <si>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</si>
  <si>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</si>
  <si>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</si>
  <si>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</si>
  <si>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</si>
  <si>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</si>
  <si>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</si>
  <si>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</si>
  <si>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</si>
  <si>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</si>
  <si>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</si>
  <si>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</si>
  <si>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SC SANADOR</t>
  </si>
  <si>
    <t>Sp. Cl. De Urgenta ptr Copii M.S. CURIE</t>
  </si>
  <si>
    <t>Implant segmentar coloana copii</t>
  </si>
  <si>
    <t>Chirurgie spinala</t>
  </si>
  <si>
    <t>PROGRAMUL NATIONAL DE BOLI CARDIOVASCULARE</t>
  </si>
  <si>
    <t>proceduri de dilatare percutana</t>
  </si>
  <si>
    <t>proceduri terapeutice de electrofiziologie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</si>
  <si>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</si>
  <si>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</si>
  <si>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</si>
  <si>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</si>
  <si>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</si>
  <si>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</si>
  <si>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</si>
  <si>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</si>
  <si>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</si>
  <si>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</si>
  <si>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</si>
  <si>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</si>
  <si>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</si>
  <si>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</si>
  <si>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</si>
  <si>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</si>
  <si>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</si>
  <si>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</si>
  <si>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</si>
  <si>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</si>
  <si>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</si>
  <si>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</si>
  <si>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</si>
  <si>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</si>
  <si>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</si>
  <si>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</si>
  <si>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</si>
  <si>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</si>
  <si>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</si>
  <si>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</si>
  <si>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</si>
  <si>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</si>
  <si>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</si>
  <si>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</si>
  <si>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</si>
  <si>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</si>
  <si>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</si>
  <si>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</si>
  <si>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</si>
  <si>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</si>
  <si>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</si>
  <si>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</si>
  <si>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</si>
  <si>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</si>
  <si>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</si>
  <si>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</si>
  <si>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</si>
  <si>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</si>
  <si>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</si>
  <si>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</si>
  <si>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</si>
  <si>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</si>
  <si>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</si>
  <si>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</si>
  <si>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</si>
  <si>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SEF SERVICIU</t>
  </si>
  <si>
    <t>SUBPROGRAMUL DE RADIOTERAPIE A BOLNAVILOR CU AFECTIUNI ONCOLOGICE</t>
  </si>
  <si>
    <t xml:space="preserve"> </t>
  </si>
  <si>
    <t>Nr. crt.</t>
  </si>
  <si>
    <t>stimulatoare cerebrale implantabile (Parkinson)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</si>
  <si>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</si>
  <si>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</si>
  <si>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</si>
  <si>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</si>
  <si>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</si>
  <si>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</si>
  <si>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</si>
  <si>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</si>
  <si>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</si>
  <si>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</si>
  <si>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</si>
  <si>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</si>
  <si>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</si>
  <si>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</si>
  <si>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</si>
  <si>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</si>
  <si>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</si>
  <si>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</si>
  <si>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</si>
  <si>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</si>
  <si>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</si>
  <si>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</si>
  <si>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</si>
  <si>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</si>
  <si>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</si>
  <si>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</si>
  <si>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</si>
  <si>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</si>
  <si>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</si>
  <si>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</si>
  <si>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</si>
  <si>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</si>
  <si>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</si>
  <si>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</si>
  <si>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</si>
  <si>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</si>
  <si>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</si>
  <si>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</si>
  <si>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</si>
  <si>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</si>
  <si>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</si>
  <si>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</si>
  <si>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Spitalul Clinic de Urgenta "SF. Pantelimon</t>
  </si>
  <si>
    <t>Spitalul Clinic de Urgenta "SF. Pantelimon"</t>
  </si>
  <si>
    <t>SC Medlife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</si>
  <si>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</si>
  <si>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</si>
  <si>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</si>
  <si>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</si>
  <si>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</si>
  <si>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</si>
  <si>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</si>
  <si>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</si>
  <si>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</si>
  <si>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</si>
  <si>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</si>
  <si>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</si>
  <si>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</si>
  <si>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</si>
  <si>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</si>
  <si>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</si>
  <si>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</si>
  <si>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</si>
  <si>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</si>
  <si>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</si>
  <si>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</si>
  <si>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</si>
  <si>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</si>
  <si>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</si>
  <si>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</si>
  <si>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</si>
  <si>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</si>
  <si>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</si>
  <si>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</si>
  <si>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</si>
  <si>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</si>
  <si>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</si>
  <si>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</si>
  <si>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</si>
  <si>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</si>
  <si>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</si>
  <si>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</si>
  <si>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</si>
  <si>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</si>
  <si>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Carmen LIPAN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</si>
  <si>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</si>
  <si>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</si>
  <si>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</si>
  <si>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</si>
  <si>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</si>
  <si>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</si>
  <si>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</si>
  <si>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</si>
  <si>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</si>
  <si>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</si>
  <si>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</si>
  <si>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</si>
  <si>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</si>
  <si>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</si>
  <si>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</si>
  <si>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</si>
  <si>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</si>
  <si>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</si>
  <si>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</si>
  <si>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</si>
  <si>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</si>
  <si>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</si>
  <si>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</si>
  <si>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</si>
  <si>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</si>
  <si>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</si>
  <si>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</si>
  <si>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</si>
  <si>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</si>
  <si>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</si>
  <si>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</si>
  <si>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</si>
  <si>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</si>
  <si>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SC Focus Lab Plus</t>
  </si>
  <si>
    <t>SC Focus LAB PLUS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</si>
  <si>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</si>
  <si>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</si>
  <si>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</si>
  <si>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</si>
  <si>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</si>
  <si>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</si>
  <si>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</si>
  <si>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</si>
  <si>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</si>
  <si>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</si>
  <si>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</si>
  <si>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</si>
  <si>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</si>
  <si>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</si>
  <si>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</si>
  <si>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</si>
  <si>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</si>
  <si>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</si>
  <si>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 xml:space="preserve">Spitalul Universitar de Urgenţă   </t>
  </si>
  <si>
    <t xml:space="preserve">Spitalul Universitar de Urgenţă    </t>
  </si>
  <si>
    <t>Spitalul Clinic de Copii Dr.V.Gomoiu</t>
  </si>
  <si>
    <t>Hemoglobinurie paroxistica nocturna (HPN)</t>
  </si>
  <si>
    <t>circ deschis</t>
  </si>
  <si>
    <t>Amiloidoză cu transtiretină</t>
  </si>
  <si>
    <t xml:space="preserve">                                                                                                         </t>
  </si>
  <si>
    <t>Tratamentul instabilitatilor articulare cronicela copil prin implanturi de fixare</t>
  </si>
  <si>
    <t>10</t>
  </si>
  <si>
    <t>Deficit congenital de factor VII</t>
  </si>
  <si>
    <t>AFFIDEA ROMANIA</t>
  </si>
  <si>
    <t>Centrul Național Medical Clinic de Recuperare Neuropsihomotorie pentru copii Dr.Nicolae Robănescu -NOU</t>
  </si>
  <si>
    <t>EU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</si>
  <si>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</si>
  <si>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</si>
  <si>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Sindrom hemolitic uremic atipic (SHU)</t>
  </si>
  <si>
    <t xml:space="preserve">Spitalul  Universitar de Urgență  Elias  </t>
  </si>
  <si>
    <t>Spitalul Clinic de Urgenta pentru Copii "MS Curie" nou ianuarie</t>
  </si>
  <si>
    <t>PROGRAMUL NATIONAL DE TRATAMENT AL BOLILOR RARE  HTAP -cost volum</t>
  </si>
  <si>
    <t xml:space="preserve">PROGRAMUL NATIONAL DE TRATAMENT AL BOLILOR NEUROLOGICE  </t>
  </si>
  <si>
    <t xml:space="preserve">INSMC  Rusescu Alessandrescu </t>
  </si>
  <si>
    <t>Total an 2023</t>
  </si>
  <si>
    <t>stimulare neinvaziva a nervului vag</t>
  </si>
  <si>
    <t>BOALA POMPE</t>
  </si>
  <si>
    <t>SUBPROGRAMUL DE TRATAMENT AL TULBURARII DEPRESIVE MAJORE</t>
  </si>
  <si>
    <t>Spitalul Clinic de Urgenta Sf Ioan nou din aug</t>
  </si>
  <si>
    <t>Spitalul Universitar de Urgenta Elias</t>
  </si>
  <si>
    <t>Spitalul Universitar de Urgenta Elias- nou</t>
  </si>
  <si>
    <t>MEDICOVER HOSPITALS</t>
  </si>
  <si>
    <t>tehnici transcateter insuficienta mitrala</t>
  </si>
  <si>
    <t>tehnici transcateter insuficienta tricuspidiana</t>
  </si>
  <si>
    <t>tehnici transcateter valvopatie pulmonara</t>
  </si>
  <si>
    <t>Tomboastenia Glazman</t>
  </si>
  <si>
    <t>PROGRAMUL NATIONAL DE ENDOMETRIOZA</t>
  </si>
  <si>
    <t>Valoare contract ian.                            2024</t>
  </si>
  <si>
    <t>Spitalul de Oncologie MONZA(DIN DEC 2023)</t>
  </si>
  <si>
    <t xml:space="preserve">SC Delta Health Care  </t>
  </si>
  <si>
    <t>SC Sanador SRL - DEC</t>
  </si>
  <si>
    <t xml:space="preserve">   Hemofilie FARA inhibitori -Hemofilie cu substitutie "on demande" </t>
  </si>
  <si>
    <t xml:space="preserve">Spitalul Clinic de Nefrologie Dr.C. Davila </t>
  </si>
  <si>
    <t xml:space="preserve">Spitalul Clinic de Urgenta pentru Copii "MS Curie" </t>
  </si>
  <si>
    <t>activitate curenta</t>
  </si>
  <si>
    <t>SBRT+IC</t>
  </si>
  <si>
    <t>activitate</t>
  </si>
  <si>
    <t>Suplimentare</t>
  </si>
  <si>
    <t>Consum an 2023</t>
  </si>
  <si>
    <t>Stoc la 31.12.2023</t>
  </si>
  <si>
    <t>Total ian-feb 2024</t>
  </si>
  <si>
    <t>necesar an</t>
  </si>
  <si>
    <t>Valoare contract feb</t>
  </si>
  <si>
    <t>medie lunara</t>
  </si>
  <si>
    <t>Spitalul Clinic de Urgenta Sf. Pantelimon</t>
  </si>
  <si>
    <t>Monza Ares</t>
  </si>
  <si>
    <t>Monza-Ares</t>
  </si>
  <si>
    <t>Endoprotezare articulara tumorala-adulti</t>
  </si>
  <si>
    <t>Implant segmentar coloana adulti</t>
  </si>
  <si>
    <t xml:space="preserve">  Adulti cu instabilitate articulara tratat prin implanturi de fixare</t>
  </si>
  <si>
    <t>CIRCUIT DESCHIS</t>
  </si>
  <si>
    <t>MONZA ARES</t>
  </si>
  <si>
    <t>Credite  de angajament  ian- iun. 2024</t>
  </si>
  <si>
    <t>CA limita februarie</t>
  </si>
  <si>
    <t>Solicitare suplimentare</t>
  </si>
  <si>
    <t>Valoare contract feb la 14.02.2024</t>
  </si>
  <si>
    <t>Valoare martie</t>
  </si>
  <si>
    <t>Total Trim I</t>
  </si>
  <si>
    <t>Total trim I la 28.03.</t>
  </si>
  <si>
    <t>Valoare aprilie</t>
  </si>
  <si>
    <t>SPITALUL ONCOLOGIC MONZA (SOM)</t>
  </si>
  <si>
    <t>Tratamentul prin corectarea inegalitatilor si diformitatilor membrelor la copii</t>
  </si>
  <si>
    <t>11</t>
  </si>
  <si>
    <t>Trim I regulariz</t>
  </si>
  <si>
    <t>Trim II regulariz</t>
  </si>
  <si>
    <t>alocare mai</t>
  </si>
  <si>
    <t>Total trim II</t>
  </si>
  <si>
    <t xml:space="preserve"> SC DONNA ONCOLOGY</t>
  </si>
  <si>
    <t>lei</t>
  </si>
  <si>
    <t>Semestrul I 2024</t>
  </si>
  <si>
    <t>LEI</t>
  </si>
  <si>
    <t>SEMESTRUL I</t>
  </si>
  <si>
    <t>SEMESTRUL I 2024</t>
  </si>
  <si>
    <t>SUBPROGRAMUL DE DIAGNOSTIC IMUNOFENOTIPIC, CITOGENETIC SI BIOMOLECULAR AL AFECTIUNILOR HAMATOLOGICE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</si>
</sst>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  <numFmt numFmtId="225" formatCode="[$-418]dddd\,\ d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21" borderId="0" applyNumberFormat="0" applyBorder="0" applyAlignment="0" applyProtection="0"/>
    <xf numFmtId="0" fontId="36" fillId="22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0" borderId="0" applyNumberFormat="0" applyBorder="0" applyAlignment="0" applyProtection="0"/>
    <xf numFmtId="0" fontId="36" fillId="4" borderId="0" applyNumberFormat="0" applyBorder="0" applyAlignment="0" applyProtection="0"/>
    <xf numFmtId="0" fontId="7" fillId="25" borderId="0" applyNumberFormat="0" applyBorder="0" applyAlignment="0" applyProtection="0"/>
    <xf numFmtId="0" fontId="36" fillId="20" borderId="0" applyNumberFormat="0" applyBorder="0" applyAlignment="0" applyProtection="0"/>
    <xf numFmtId="0" fontId="7" fillId="26" borderId="0" applyNumberFormat="0" applyBorder="0" applyAlignment="0" applyProtection="0"/>
    <xf numFmtId="0" fontId="36" fillId="27" borderId="0" applyNumberFormat="0" applyBorder="0" applyAlignment="0" applyProtection="0"/>
    <xf numFmtId="0" fontId="7" fillId="28" borderId="0" applyNumberFormat="0" applyBorder="0" applyAlignment="0" applyProtection="0"/>
    <xf numFmtId="0" fontId="36" fillId="16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23" borderId="0" applyNumberFormat="0" applyBorder="0" applyAlignment="0" applyProtection="0"/>
    <xf numFmtId="0" fontId="36" fillId="31" borderId="0" applyNumberFormat="0" applyBorder="0" applyAlignment="0" applyProtection="0"/>
    <xf numFmtId="0" fontId="7" fillId="20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2" borderId="1" applyNumberFormat="0" applyAlignment="0" applyProtection="0"/>
    <xf numFmtId="0" fontId="9" fillId="12" borderId="2" applyNumberFormat="0" applyAlignment="0" applyProtection="0"/>
    <xf numFmtId="0" fontId="9" fillId="12" borderId="2" applyNumberFormat="0" applyAlignment="0" applyProtection="0"/>
    <xf numFmtId="0" fontId="39" fillId="35" borderId="3" applyNumberFormat="0" applyAlignment="0" applyProtection="0"/>
    <xf numFmtId="0" fontId="10" fillId="36" borderId="4" applyNumberFormat="0" applyAlignment="0" applyProtection="0"/>
    <xf numFmtId="0" fontId="10" fillId="36" borderId="4" applyNumberFormat="0" applyAlignment="0" applyProtection="0"/>
    <xf numFmtId="188" fontId="0" fillId="0" borderId="0" applyFill="0" applyBorder="0" applyAlignment="0" applyProtection="0"/>
    <xf numFmtId="177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2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3" fillId="4" borderId="2" applyNumberFormat="0" applyAlignment="0" applyProtection="0"/>
    <xf numFmtId="0" fontId="13" fillId="4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6" fillId="12" borderId="16" applyNumberFormat="0" applyAlignment="0" applyProtection="0"/>
    <xf numFmtId="0" fontId="16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9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0" fontId="4" fillId="0" borderId="0" xfId="0" applyFont="1" applyAlignment="1">
      <alignment horizontal="left"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0" fontId="4" fillId="0" borderId="0" xfId="146" applyFont="1" applyFill="1" applyAlignment="1">
      <alignment horizontal="center"/>
      <protection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1" xfId="83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6" applyFont="1" applyFill="1" applyBorder="1">
      <alignment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0" fontId="4" fillId="0" borderId="0" xfId="146" applyFont="1" applyFill="1" applyAlignment="1">
      <alignment/>
      <protection/>
    </xf>
    <xf numFmtId="0" fontId="0" fillId="0" borderId="0" xfId="119" applyFont="1" applyFill="1" applyAlignment="1">
      <alignment horizontal="center" vertical="center"/>
      <protection/>
    </xf>
    <xf numFmtId="0" fontId="0" fillId="0" borderId="0" xfId="144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left" vertical="center" wrapText="1"/>
      <protection/>
    </xf>
    <xf numFmtId="0" fontId="4" fillId="0" borderId="0" xfId="144" applyFont="1" applyFill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0" fillId="0" borderId="0" xfId="144" applyNumberFormat="1" applyFont="1" applyFill="1" applyAlignment="1">
      <alignment horizontal="center" vertical="center" wrapText="1"/>
      <protection/>
    </xf>
    <xf numFmtId="0" fontId="4" fillId="4" borderId="20" xfId="144" applyFont="1" applyFill="1" applyBorder="1" applyAlignment="1">
      <alignment horizontal="left" vertical="center" wrapText="1"/>
      <protection/>
    </xf>
    <xf numFmtId="4" fontId="4" fillId="4" borderId="20" xfId="144" applyNumberFormat="1" applyFont="1" applyFill="1" applyBorder="1" applyAlignment="1">
      <alignment horizontal="left" vertical="center" wrapText="1"/>
      <protection/>
    </xf>
    <xf numFmtId="4" fontId="4" fillId="4" borderId="20" xfId="118" applyNumberFormat="1" applyFont="1" applyFill="1" applyBorder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0" fontId="4" fillId="0" borderId="23" xfId="121" applyFont="1" applyFill="1" applyBorder="1" applyAlignment="1">
      <alignment horizontal="center" vertical="center" wrapText="1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4" fontId="0" fillId="0" borderId="25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23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4" fontId="4" fillId="0" borderId="0" xfId="121" applyNumberFormat="1" applyFont="1" applyFill="1" applyAlignment="1">
      <alignment vertical="center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left"/>
      <protection/>
    </xf>
    <xf numFmtId="0" fontId="0" fillId="0" borderId="22" xfId="121" applyFont="1" applyFill="1" applyBorder="1" applyAlignment="1">
      <alignment horizontal="center" vertical="center" wrapText="1"/>
      <protection/>
    </xf>
    <xf numFmtId="0" fontId="0" fillId="0" borderId="26" xfId="121" applyFont="1" applyFill="1" applyBorder="1" applyAlignment="1">
      <alignment horizontal="center" vertical="center" wrapText="1"/>
      <protection/>
    </xf>
    <xf numFmtId="0" fontId="4" fillId="0" borderId="27" xfId="12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" fontId="4" fillId="0" borderId="24" xfId="121" applyNumberFormat="1" applyFont="1" applyFill="1" applyBorder="1" applyAlignment="1">
      <alignment horizontal="center" vertical="center"/>
      <protection/>
    </xf>
    <xf numFmtId="0" fontId="4" fillId="0" borderId="28" xfId="121" applyFont="1" applyFill="1" applyBorder="1" applyAlignment="1">
      <alignment horizontal="center" vertical="center" wrapText="1"/>
      <protection/>
    </xf>
    <xf numFmtId="49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 vertical="center"/>
      <protection/>
    </xf>
    <xf numFmtId="4" fontId="4" fillId="0" borderId="0" xfId="0" applyNumberFormat="1" applyFont="1" applyFill="1" applyAlignment="1">
      <alignment horizontal="left"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0" fontId="0" fillId="0" borderId="28" xfId="12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4" fontId="0" fillId="0" borderId="29" xfId="83" applyNumberFormat="1" applyFont="1" applyFill="1" applyBorder="1" applyAlignment="1">
      <alignment horizontal="center" vertical="center" wrapText="1"/>
      <protection/>
    </xf>
    <xf numFmtId="0" fontId="4" fillId="0" borderId="30" xfId="121" applyFont="1" applyFill="1" applyBorder="1" applyAlignment="1">
      <alignment horizontal="center" vertical="center" wrapText="1"/>
      <protection/>
    </xf>
    <xf numFmtId="4" fontId="0" fillId="0" borderId="31" xfId="83" applyNumberFormat="1" applyFont="1" applyFill="1" applyBorder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4" fillId="0" borderId="0" xfId="146" applyNumberFormat="1" applyFont="1" applyFill="1" applyAlignment="1">
      <alignment horizontal="center"/>
      <protection/>
    </xf>
    <xf numFmtId="4" fontId="49" fillId="0" borderId="0" xfId="143" applyNumberFormat="1" applyFont="1" applyFill="1" applyBorder="1" applyAlignment="1">
      <alignment vertical="center"/>
      <protection/>
    </xf>
    <xf numFmtId="0" fontId="49" fillId="0" borderId="0" xfId="124" applyFont="1" applyFill="1" applyAlignment="1">
      <alignment horizontal="center" vertical="center"/>
      <protection/>
    </xf>
    <xf numFmtId="0" fontId="50" fillId="0" borderId="0" xfId="146" applyFont="1" applyFill="1">
      <alignment/>
      <protection/>
    </xf>
    <xf numFmtId="4" fontId="0" fillId="0" borderId="20" xfId="144" applyNumberFormat="1" applyFont="1" applyFill="1" applyBorder="1" applyAlignment="1">
      <alignment horizontal="center" vertical="center" wrapText="1"/>
      <protection/>
    </xf>
    <xf numFmtId="4" fontId="4" fillId="43" borderId="20" xfId="118" applyNumberFormat="1" applyFont="1" applyFill="1" applyBorder="1" applyAlignment="1">
      <alignment horizontal="left" vertical="center" wrapText="1"/>
      <protection/>
    </xf>
    <xf numFmtId="4" fontId="0" fillId="0" borderId="20" xfId="147" applyNumberFormat="1" applyFont="1" applyFill="1" applyBorder="1" applyAlignment="1">
      <alignment horizontal="center" vertical="center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0" fontId="0" fillId="0" borderId="32" xfId="121" applyFont="1" applyFill="1" applyBorder="1" applyAlignment="1">
      <alignment horizontal="center" vertical="center" wrapText="1"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center" vertical="center" wrapText="1"/>
      <protection/>
    </xf>
    <xf numFmtId="4" fontId="0" fillId="0" borderId="20" xfId="0" applyNumberFormat="1" applyFill="1" applyBorder="1" applyAlignment="1">
      <alignment horizontal="center" vertical="center" wrapText="1"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4" fontId="4" fillId="0" borderId="0" xfId="83" applyNumberFormat="1" applyFont="1" applyFill="1" applyAlignment="1">
      <alignment vertical="center"/>
      <protection/>
    </xf>
    <xf numFmtId="4" fontId="51" fillId="0" borderId="0" xfId="0" applyNumberFormat="1" applyFont="1" applyFill="1" applyAlignment="1">
      <alignment horizontal="center" vertical="center"/>
    </xf>
    <xf numFmtId="0" fontId="51" fillId="0" borderId="0" xfId="141" applyFont="1" applyFill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1" fontId="0" fillId="0" borderId="22" xfId="121" applyNumberFormat="1" applyFont="1" applyFill="1" applyBorder="1" applyAlignment="1">
      <alignment horizontal="center" vertical="center" wrapText="1"/>
      <protection/>
    </xf>
    <xf numFmtId="4" fontId="4" fillId="0" borderId="21" xfId="141" applyNumberFormat="1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1" fontId="0" fillId="0" borderId="32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" fontId="4" fillId="0" borderId="34" xfId="121" applyNumberFormat="1" applyFont="1" applyFill="1" applyBorder="1" applyAlignment="1">
      <alignment horizontal="center" vertical="center" wrapText="1"/>
      <protection/>
    </xf>
    <xf numFmtId="4" fontId="29" fillId="0" borderId="27" xfId="12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35" xfId="141" applyNumberFormat="1" applyFont="1" applyFill="1" applyBorder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center" vertical="center" wrapText="1"/>
      <protection/>
    </xf>
    <xf numFmtId="0" fontId="4" fillId="4" borderId="20" xfId="144" applyFont="1" applyFill="1" applyBorder="1" applyAlignment="1">
      <alignment horizontal="center" vertical="center" wrapText="1"/>
      <protection/>
    </xf>
    <xf numFmtId="0" fontId="4" fillId="43" borderId="20" xfId="144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141" applyFont="1" applyFill="1" applyBorder="1" applyAlignment="1">
      <alignment horizontal="center" vertical="center" wrapText="1"/>
      <protection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/>
      <protection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3" fontId="0" fillId="0" borderId="20" xfId="147" applyNumberFormat="1" applyFont="1" applyFill="1" applyBorder="1" applyAlignment="1">
      <alignment horizontal="center" vertical="center" wrapText="1"/>
      <protection/>
    </xf>
    <xf numFmtId="0" fontId="52" fillId="0" borderId="0" xfId="119" applyFont="1" applyFill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 wrapText="1"/>
    </xf>
    <xf numFmtId="0" fontId="4" fillId="0" borderId="32" xfId="121" applyFont="1" applyFill="1" applyBorder="1" applyAlignment="1">
      <alignment horizontal="center" vertical="center" wrapText="1"/>
      <protection/>
    </xf>
    <xf numFmtId="1" fontId="0" fillId="0" borderId="28" xfId="121" applyNumberFormat="1" applyFont="1" applyFill="1" applyBorder="1" applyAlignment="1">
      <alignment horizontal="center" vertical="center" wrapText="1"/>
      <protection/>
    </xf>
    <xf numFmtId="4" fontId="51" fillId="0" borderId="0" xfId="119" applyNumberFormat="1" applyFont="1" applyFill="1" applyAlignment="1">
      <alignment horizontal="center" vertical="center"/>
      <protection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36" xfId="121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 horizontal="center"/>
    </xf>
    <xf numFmtId="4" fontId="52" fillId="0" borderId="0" xfId="119" applyNumberFormat="1" applyFont="1" applyFill="1" applyAlignment="1">
      <alignment horizontal="center" vertical="center"/>
      <protection/>
    </xf>
    <xf numFmtId="1" fontId="4" fillId="0" borderId="32" xfId="121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49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/>
      <protection/>
    </xf>
    <xf numFmtId="4" fontId="4" fillId="0" borderId="19" xfId="121" applyNumberFormat="1" applyFont="1" applyFill="1" applyBorder="1" applyAlignment="1">
      <alignment horizontal="center" vertical="center"/>
      <protection/>
    </xf>
    <xf numFmtId="4" fontId="49" fillId="44" borderId="20" xfId="144" applyNumberFormat="1" applyFont="1" applyFill="1" applyBorder="1" applyAlignment="1">
      <alignment horizontal="center" vertical="center" wrapText="1"/>
      <protection/>
    </xf>
    <xf numFmtId="4" fontId="4" fillId="44" borderId="20" xfId="144" applyNumberFormat="1" applyFont="1" applyFill="1" applyBorder="1" applyAlignment="1">
      <alignment horizontal="center" vertical="center" wrapText="1"/>
      <protection/>
    </xf>
    <xf numFmtId="0" fontId="4" fillId="45" borderId="0" xfId="138" applyFont="1" applyFill="1" applyAlignment="1">
      <alignment horizontal="center" vertical="center"/>
      <protection/>
    </xf>
    <xf numFmtId="4" fontId="0" fillId="0" borderId="0" xfId="146" applyNumberFormat="1" applyFont="1" applyFill="1" applyAlignment="1">
      <alignment horizontal="center"/>
      <protection/>
    </xf>
    <xf numFmtId="4" fontId="4" fillId="0" borderId="0" xfId="121" applyNumberFormat="1" applyFont="1" applyFill="1" applyBorder="1" applyAlignment="1">
      <alignment horizontal="center" vertical="center"/>
      <protection/>
    </xf>
    <xf numFmtId="0" fontId="27" fillId="0" borderId="0" xfId="83" applyFont="1" applyFill="1" applyAlignment="1">
      <alignment horizontal="center" vertical="center"/>
      <protection/>
    </xf>
    <xf numFmtId="0" fontId="0" fillId="0" borderId="20" xfId="142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120" applyFont="1" applyFill="1" applyAlignment="1">
      <alignment vertical="center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0" fontId="4" fillId="0" borderId="33" xfId="12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left" wrapText="1"/>
    </xf>
    <xf numFmtId="4" fontId="4" fillId="0" borderId="37" xfId="121" applyNumberFormat="1" applyFont="1" applyFill="1" applyBorder="1" applyAlignment="1">
      <alignment horizontal="center" vertical="center" wrapText="1"/>
      <protection/>
    </xf>
    <xf numFmtId="4" fontId="0" fillId="0" borderId="20" xfId="147" applyNumberFormat="1" applyFont="1" applyFill="1" applyBorder="1" applyAlignment="1">
      <alignment vertical="center" wrapText="1"/>
      <protection/>
    </xf>
    <xf numFmtId="0" fontId="0" fillId="0" borderId="20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0" fillId="0" borderId="38" xfId="121" applyNumberFormat="1" applyFont="1" applyFill="1" applyBorder="1" applyAlignment="1">
      <alignment horizontal="center" vertical="center" wrapText="1"/>
      <protection/>
    </xf>
    <xf numFmtId="1" fontId="0" fillId="0" borderId="39" xfId="121" applyNumberFormat="1" applyFont="1" applyFill="1" applyBorder="1" applyAlignment="1">
      <alignment horizontal="center" vertical="center" wrapText="1"/>
      <protection/>
    </xf>
    <xf numFmtId="1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49" fillId="0" borderId="0" xfId="121" applyFont="1" applyFill="1" applyAlignment="1">
      <alignment horizontal="center" vertical="center"/>
      <protection/>
    </xf>
    <xf numFmtId="4" fontId="49" fillId="0" borderId="0" xfId="144" applyNumberFormat="1" applyFont="1" applyFill="1" applyBorder="1" applyAlignment="1">
      <alignment horizontal="left" vertical="center"/>
      <protection/>
    </xf>
    <xf numFmtId="0" fontId="49" fillId="0" borderId="20" xfId="144" applyFont="1" applyFill="1" applyBorder="1" applyAlignment="1">
      <alignment horizontal="center" vertical="center" wrapText="1"/>
      <protection/>
    </xf>
    <xf numFmtId="3" fontId="50" fillId="0" borderId="20" xfId="144" applyNumberFormat="1" applyFont="1" applyFill="1" applyBorder="1" applyAlignment="1">
      <alignment horizontal="left" vertical="center" wrapText="1"/>
      <protection/>
    </xf>
    <xf numFmtId="0" fontId="49" fillId="4" borderId="20" xfId="144" applyFont="1" applyFill="1" applyBorder="1" applyAlignment="1">
      <alignment horizontal="left" vertical="center" wrapText="1"/>
      <protection/>
    </xf>
    <xf numFmtId="0" fontId="50" fillId="0" borderId="20" xfId="144" applyFont="1" applyFill="1" applyBorder="1" applyAlignment="1">
      <alignment horizontal="left" vertical="center" wrapText="1"/>
      <protection/>
    </xf>
    <xf numFmtId="0" fontId="49" fillId="43" borderId="20" xfId="144" applyFont="1" applyFill="1" applyBorder="1" applyAlignment="1">
      <alignment horizontal="left" vertical="center" wrapText="1"/>
      <protection/>
    </xf>
    <xf numFmtId="3" fontId="49" fillId="4" borderId="20" xfId="144" applyNumberFormat="1" applyFont="1" applyFill="1" applyBorder="1" applyAlignment="1">
      <alignment horizontal="left" vertical="center" wrapText="1"/>
      <protection/>
    </xf>
    <xf numFmtId="4" fontId="50" fillId="0" borderId="20" xfId="118" applyNumberFormat="1" applyFont="1" applyFill="1" applyBorder="1" applyAlignment="1">
      <alignment horizontal="left" vertical="center" wrapText="1"/>
      <protection/>
    </xf>
    <xf numFmtId="4" fontId="49" fillId="4" borderId="20" xfId="118" applyNumberFormat="1" applyFont="1" applyFill="1" applyBorder="1" applyAlignment="1">
      <alignment horizontal="left" vertical="center" wrapText="1"/>
      <protection/>
    </xf>
    <xf numFmtId="4" fontId="49" fillId="43" borderId="20" xfId="118" applyNumberFormat="1" applyFont="1" applyFill="1" applyBorder="1" applyAlignment="1">
      <alignment horizontal="left" vertical="center" wrapText="1"/>
      <protection/>
    </xf>
    <xf numFmtId="0" fontId="49" fillId="0" borderId="0" xfId="83" applyFont="1" applyFill="1" applyAlignment="1">
      <alignment vertical="center"/>
      <protection/>
    </xf>
    <xf numFmtId="0" fontId="50" fillId="0" borderId="0" xfId="144" applyFont="1" applyFill="1" applyAlignment="1">
      <alignment horizontal="left" vertical="center" wrapText="1"/>
      <protection/>
    </xf>
    <xf numFmtId="4" fontId="0" fillId="46" borderId="20" xfId="121" applyNumberFormat="1" applyFont="1" applyFill="1" applyBorder="1" applyAlignment="1">
      <alignment horizontal="center" vertical="center" wrapText="1"/>
      <protection/>
    </xf>
    <xf numFmtId="11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4" fontId="4" fillId="0" borderId="40" xfId="121" applyNumberFormat="1" applyFont="1" applyFill="1" applyBorder="1" applyAlignment="1">
      <alignment horizontal="center" vertical="center" wrapText="1"/>
      <protection/>
    </xf>
    <xf numFmtId="3" fontId="0" fillId="0" borderId="41" xfId="121" applyNumberFormat="1" applyFont="1" applyFill="1" applyBorder="1" applyAlignment="1">
      <alignment horizontal="center" vertical="center" wrapText="1"/>
      <protection/>
    </xf>
    <xf numFmtId="3" fontId="4" fillId="0" borderId="41" xfId="121" applyNumberFormat="1" applyFont="1" applyFill="1" applyBorder="1" applyAlignment="1">
      <alignment horizontal="center" vertical="center" wrapText="1"/>
      <protection/>
    </xf>
    <xf numFmtId="4" fontId="0" fillId="0" borderId="38" xfId="121" applyNumberFormat="1" applyFont="1" applyFill="1" applyBorder="1" applyAlignment="1">
      <alignment horizontal="center" vertical="center"/>
      <protection/>
    </xf>
    <xf numFmtId="4" fontId="0" fillId="0" borderId="25" xfId="121" applyNumberFormat="1" applyFont="1" applyFill="1" applyBorder="1" applyAlignment="1">
      <alignment horizontal="center" vertical="center"/>
      <protection/>
    </xf>
    <xf numFmtId="4" fontId="24" fillId="0" borderId="42" xfId="121" applyNumberFormat="1" applyFont="1" applyFill="1" applyBorder="1" applyAlignment="1">
      <alignment horizontal="center" vertical="center" wrapText="1"/>
      <protection/>
    </xf>
    <xf numFmtId="0" fontId="0" fillId="0" borderId="31" xfId="83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4" fillId="0" borderId="19" xfId="121" applyFont="1" applyFill="1" applyBorder="1" applyAlignment="1">
      <alignment horizontal="center" vertical="center" wrapText="1"/>
      <protection/>
    </xf>
    <xf numFmtId="0" fontId="0" fillId="0" borderId="29" xfId="83" applyFont="1" applyFill="1" applyBorder="1" applyAlignment="1">
      <alignment horizontal="center" vertical="center" wrapText="1"/>
      <protection/>
    </xf>
    <xf numFmtId="0" fontId="52" fillId="0" borderId="0" xfId="83" applyFont="1" applyFill="1" applyAlignment="1">
      <alignment vertical="center" wrapText="1"/>
      <protection/>
    </xf>
    <xf numFmtId="4" fontId="4" fillId="0" borderId="0" xfId="119" applyNumberFormat="1" applyFont="1" applyFill="1" applyAlignment="1">
      <alignment horizontal="center" vertical="center"/>
      <protection/>
    </xf>
    <xf numFmtId="4" fontId="4" fillId="0" borderId="42" xfId="121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4" fontId="4" fillId="45" borderId="20" xfId="141" applyNumberFormat="1" applyFont="1" applyFill="1" applyBorder="1" applyAlignment="1">
      <alignment horizontal="center" vertical="center" wrapText="1"/>
      <protection/>
    </xf>
    <xf numFmtId="3" fontId="4" fillId="0" borderId="20" xfId="147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wrapText="1"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0" fillId="0" borderId="20" xfId="147" applyNumberFormat="1" applyFont="1" applyFill="1" applyBorder="1" applyAlignment="1">
      <alignment horizontal="left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center" vertical="center" wrapText="1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vertical="center" wrapText="1"/>
      <protection/>
    </xf>
    <xf numFmtId="4" fontId="0" fillId="0" borderId="20" xfId="83" applyNumberFormat="1" applyFont="1" applyFill="1" applyBorder="1" applyAlignment="1">
      <alignment vertical="center" wrapText="1"/>
      <protection/>
    </xf>
    <xf numFmtId="4" fontId="0" fillId="0" borderId="20" xfId="126" applyNumberFormat="1" applyFont="1" applyFill="1" applyBorder="1" applyAlignment="1">
      <alignment vertical="center" wrapText="1"/>
      <protection/>
    </xf>
    <xf numFmtId="4" fontId="0" fillId="0" borderId="20" xfId="83" applyNumberFormat="1" applyFont="1" applyFill="1" applyBorder="1" applyAlignment="1">
      <alignment wrapText="1"/>
      <protection/>
    </xf>
    <xf numFmtId="4" fontId="0" fillId="0" borderId="20" xfId="127" applyNumberFormat="1" applyFont="1" applyFill="1" applyBorder="1" applyAlignment="1">
      <alignment vertical="center" wrapText="1"/>
      <protection/>
    </xf>
    <xf numFmtId="4" fontId="4" fillId="0" borderId="35" xfId="0" applyNumberFormat="1" applyFont="1" applyFill="1" applyBorder="1" applyAlignment="1">
      <alignment horizontal="center" vertical="center" wrapText="1"/>
    </xf>
    <xf numFmtId="0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43" xfId="121" applyNumberFormat="1" applyFont="1" applyFill="1" applyBorder="1" applyAlignment="1">
      <alignment horizontal="center" vertical="center" wrapText="1"/>
      <protection/>
    </xf>
    <xf numFmtId="4" fontId="4" fillId="0" borderId="43" xfId="121" applyNumberFormat="1" applyFont="1" applyFill="1" applyBorder="1" applyAlignment="1">
      <alignment horizontal="center" vertical="center"/>
      <protection/>
    </xf>
    <xf numFmtId="4" fontId="4" fillId="0" borderId="33" xfId="121" applyNumberFormat="1" applyFont="1" applyFill="1" applyBorder="1" applyAlignment="1">
      <alignment horizontal="center" vertical="center"/>
      <protection/>
    </xf>
    <xf numFmtId="4" fontId="0" fillId="0" borderId="44" xfId="83" applyNumberFormat="1" applyFont="1" applyFill="1" applyBorder="1" applyAlignment="1">
      <alignment horizontal="center" vertical="center" wrapText="1"/>
      <protection/>
    </xf>
    <xf numFmtId="4" fontId="0" fillId="0" borderId="44" xfId="121" applyNumberFormat="1" applyFont="1" applyFill="1" applyBorder="1" applyAlignment="1">
      <alignment horizontal="center" vertical="center"/>
      <protection/>
    </xf>
    <xf numFmtId="4" fontId="0" fillId="0" borderId="31" xfId="121" applyNumberFormat="1" applyFont="1" applyFill="1" applyBorder="1" applyAlignment="1">
      <alignment horizontal="center" vertical="center"/>
      <protection/>
    </xf>
    <xf numFmtId="0" fontId="4" fillId="0" borderId="45" xfId="121" applyFont="1" applyFill="1" applyBorder="1" applyAlignment="1">
      <alignment horizontal="center" vertical="center" wrapText="1"/>
      <protection/>
    </xf>
    <xf numFmtId="0" fontId="4" fillId="0" borderId="46" xfId="121" applyFont="1" applyFill="1" applyBorder="1" applyAlignment="1">
      <alignment horizontal="center" vertical="center" wrapText="1"/>
      <protection/>
    </xf>
    <xf numFmtId="4" fontId="24" fillId="0" borderId="47" xfId="121" applyNumberFormat="1" applyFont="1" applyFill="1" applyBorder="1" applyAlignment="1">
      <alignment horizontal="center" vertical="center" wrapText="1"/>
      <protection/>
    </xf>
    <xf numFmtId="4" fontId="52" fillId="0" borderId="0" xfId="121" applyNumberFormat="1" applyFont="1" applyFill="1" applyAlignment="1">
      <alignment horizontal="center" vertical="center"/>
      <protection/>
    </xf>
    <xf numFmtId="4" fontId="0" fillId="0" borderId="33" xfId="121" applyNumberFormat="1" applyFont="1" applyFill="1" applyBorder="1" applyAlignment="1">
      <alignment horizontal="center" vertical="center"/>
      <protection/>
    </xf>
    <xf numFmtId="4" fontId="0" fillId="0" borderId="43" xfId="121" applyNumberFormat="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/>
      <protection/>
    </xf>
    <xf numFmtId="4" fontId="23" fillId="0" borderId="20" xfId="83" applyNumberFormat="1" applyFont="1" applyFill="1" applyBorder="1" applyAlignment="1">
      <alignment horizontal="left" vertical="center" wrapText="1"/>
      <protection/>
    </xf>
    <xf numFmtId="4" fontId="50" fillId="0" borderId="20" xfId="126" applyNumberFormat="1" applyFont="1" applyFill="1" applyBorder="1" applyAlignment="1">
      <alignment horizontal="left" vertical="center" wrapText="1"/>
      <protection/>
    </xf>
    <xf numFmtId="4" fontId="0" fillId="0" borderId="20" xfId="127" applyNumberFormat="1" applyFont="1" applyFill="1" applyBorder="1" applyAlignment="1">
      <alignment horizontal="left" vertical="center" wrapText="1"/>
      <protection/>
    </xf>
    <xf numFmtId="195" fontId="0" fillId="0" borderId="0" xfId="146" applyNumberFormat="1" applyFont="1" applyFill="1" applyAlignment="1">
      <alignment vertical="center"/>
      <protection/>
    </xf>
    <xf numFmtId="4" fontId="0" fillId="46" borderId="20" xfId="83" applyNumberFormat="1" applyFont="1" applyFill="1" applyBorder="1" applyAlignment="1">
      <alignment horizontal="left" vertical="center" wrapText="1"/>
      <protection/>
    </xf>
    <xf numFmtId="0" fontId="0" fillId="0" borderId="20" xfId="142" applyFont="1" applyFill="1" applyBorder="1" applyAlignment="1">
      <alignment horizontal="center" vertical="center" wrapText="1"/>
      <protection/>
    </xf>
    <xf numFmtId="1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38" applyNumberFormat="1" applyFont="1" applyFill="1" applyBorder="1" applyAlignment="1">
      <alignment horizontal="center" vertical="center" wrapText="1"/>
      <protection/>
    </xf>
    <xf numFmtId="1" fontId="0" fillId="0" borderId="20" xfId="138" applyNumberFormat="1" applyFont="1" applyFill="1" applyBorder="1" applyAlignment="1">
      <alignment horizontal="center" vertical="center"/>
      <protection/>
    </xf>
    <xf numFmtId="2" fontId="4" fillId="0" borderId="34" xfId="121" applyNumberFormat="1" applyFont="1" applyFill="1" applyBorder="1" applyAlignment="1">
      <alignment horizontal="center" vertical="center" wrapText="1"/>
      <protection/>
    </xf>
    <xf numFmtId="49" fontId="4" fillId="0" borderId="34" xfId="121" applyNumberFormat="1" applyFont="1" applyFill="1" applyBorder="1" applyAlignment="1">
      <alignment horizontal="center" vertical="center" wrapText="1"/>
      <protection/>
    </xf>
    <xf numFmtId="49" fontId="4" fillId="0" borderId="27" xfId="121" applyNumberFormat="1" applyFont="1" applyFill="1" applyBorder="1" applyAlignment="1">
      <alignment horizontal="center" vertical="center" wrapText="1"/>
      <protection/>
    </xf>
    <xf numFmtId="0" fontId="4" fillId="46" borderId="35" xfId="121" applyFont="1" applyFill="1" applyBorder="1" applyAlignment="1">
      <alignment horizontal="center" vertical="center" wrapText="1"/>
      <protection/>
    </xf>
    <xf numFmtId="4" fontId="4" fillId="45" borderId="21" xfId="121" applyNumberFormat="1" applyFont="1" applyFill="1" applyBorder="1" applyAlignment="1">
      <alignment horizontal="center" vertical="center"/>
      <protection/>
    </xf>
    <xf numFmtId="0" fontId="0" fillId="0" borderId="20" xfId="83" applyFont="1" applyFill="1" applyBorder="1" applyAlignment="1">
      <alignment horizontal="left" vertical="center" wrapText="1"/>
      <protection/>
    </xf>
    <xf numFmtId="49" fontId="0" fillId="46" borderId="20" xfId="147" applyNumberFormat="1" applyFont="1" applyFill="1" applyBorder="1" applyAlignment="1">
      <alignment horizontal="center" vertical="center" wrapText="1"/>
      <protection/>
    </xf>
    <xf numFmtId="0" fontId="0" fillId="46" borderId="20" xfId="83" applyFont="1" applyFill="1" applyBorder="1" applyAlignment="1">
      <alignment horizontal="center" vertical="center" wrapText="1"/>
      <protection/>
    </xf>
    <xf numFmtId="4" fontId="52" fillId="0" borderId="0" xfId="121" applyNumberFormat="1" applyFont="1" applyFill="1" applyBorder="1" applyAlignment="1">
      <alignment horizontal="center" vertical="center"/>
      <protection/>
    </xf>
    <xf numFmtId="4" fontId="0" fillId="46" borderId="20" xfId="141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wrapText="1"/>
      <protection/>
    </xf>
    <xf numFmtId="4" fontId="50" fillId="0" borderId="31" xfId="126" applyNumberFormat="1" applyFont="1" applyFill="1" applyBorder="1" applyAlignment="1">
      <alignment horizontal="center" vertical="center" wrapText="1"/>
      <protection/>
    </xf>
    <xf numFmtId="4" fontId="50" fillId="0" borderId="20" xfId="126" applyNumberFormat="1" applyFont="1" applyFill="1" applyBorder="1" applyAlignment="1">
      <alignment horizontal="center" vertical="center" wrapText="1"/>
      <protection/>
    </xf>
    <xf numFmtId="0" fontId="50" fillId="0" borderId="33" xfId="0" applyFont="1" applyFill="1" applyBorder="1" applyAlignment="1">
      <alignment horizontal="center" wrapText="1"/>
    </xf>
    <xf numFmtId="0" fontId="49" fillId="0" borderId="19" xfId="141" applyFont="1" applyFill="1" applyBorder="1" applyAlignment="1">
      <alignment horizontal="center" vertical="center" wrapText="1"/>
      <protection/>
    </xf>
    <xf numFmtId="0" fontId="0" fillId="0" borderId="31" xfId="141" applyFont="1" applyFill="1" applyBorder="1" applyAlignment="1">
      <alignment horizontal="center" vertical="center" wrapText="1"/>
      <protection/>
    </xf>
    <xf numFmtId="4" fontId="49" fillId="0" borderId="19" xfId="141" applyNumberFormat="1" applyFont="1" applyFill="1" applyBorder="1" applyAlignment="1">
      <alignment horizontal="center" vertical="center" wrapText="1"/>
      <protection/>
    </xf>
    <xf numFmtId="0" fontId="50" fillId="0" borderId="20" xfId="141" applyFont="1" applyFill="1" applyBorder="1" applyAlignment="1">
      <alignment horizontal="center" vertical="center" wrapText="1"/>
      <protection/>
    </xf>
    <xf numFmtId="0" fontId="50" fillId="0" borderId="31" xfId="141" applyFont="1" applyFill="1" applyBorder="1" applyAlignment="1">
      <alignment horizontal="center" vertical="center" wrapText="1"/>
      <protection/>
    </xf>
    <xf numFmtId="4" fontId="50" fillId="0" borderId="29" xfId="126" applyNumberFormat="1" applyFont="1" applyFill="1" applyBorder="1" applyAlignment="1">
      <alignment horizontal="center" vertical="center" wrapText="1"/>
      <protection/>
    </xf>
    <xf numFmtId="0" fontId="49" fillId="0" borderId="33" xfId="141" applyFont="1" applyFill="1" applyBorder="1" applyAlignment="1">
      <alignment horizontal="center" vertical="center" wrapText="1"/>
      <protection/>
    </xf>
    <xf numFmtId="0" fontId="4" fillId="0" borderId="0" xfId="146" applyFont="1" applyFill="1" applyBorder="1" applyAlignment="1">
      <alignment horizontal="center"/>
      <protection/>
    </xf>
    <xf numFmtId="4" fontId="4" fillId="0" borderId="0" xfId="121" applyNumberFormat="1" applyFont="1" applyAlignment="1">
      <alignment horizontal="center" vertical="center" wrapText="1"/>
      <protection/>
    </xf>
    <xf numFmtId="0" fontId="50" fillId="0" borderId="0" xfId="121" applyFont="1" applyFill="1" applyAlignment="1">
      <alignment horizontal="center" vertical="center" wrapText="1"/>
      <protection/>
    </xf>
    <xf numFmtId="4" fontId="50" fillId="0" borderId="20" xfId="121" applyNumberFormat="1" applyFont="1" applyFill="1" applyBorder="1" applyAlignment="1">
      <alignment horizontal="center" vertical="center" wrapText="1"/>
      <protection/>
    </xf>
    <xf numFmtId="4" fontId="49" fillId="0" borderId="19" xfId="121" applyNumberFormat="1" applyFont="1" applyFill="1" applyBorder="1" applyAlignment="1">
      <alignment horizontal="center" vertical="center" wrapText="1"/>
      <protection/>
    </xf>
    <xf numFmtId="4" fontId="50" fillId="0" borderId="33" xfId="126" applyNumberFormat="1" applyFont="1" applyFill="1" applyBorder="1" applyAlignment="1">
      <alignment horizontal="center" vertical="center" wrapText="1"/>
      <protection/>
    </xf>
    <xf numFmtId="4" fontId="49" fillId="0" borderId="33" xfId="121" applyNumberFormat="1" applyFont="1" applyFill="1" applyBorder="1" applyAlignment="1">
      <alignment horizontal="center" vertical="center" wrapText="1"/>
      <protection/>
    </xf>
    <xf numFmtId="4" fontId="49" fillId="0" borderId="21" xfId="126" applyNumberFormat="1" applyFont="1" applyFill="1" applyBorder="1" applyAlignment="1">
      <alignment horizontal="center" vertical="center" wrapText="1"/>
      <protection/>
    </xf>
    <xf numFmtId="4" fontId="50" fillId="0" borderId="33" xfId="121" applyNumberFormat="1" applyFont="1" applyFill="1" applyBorder="1" applyAlignment="1">
      <alignment horizontal="center" vertical="center" wrapText="1"/>
      <protection/>
    </xf>
    <xf numFmtId="4" fontId="50" fillId="0" borderId="48" xfId="126" applyNumberFormat="1" applyFont="1" applyFill="1" applyBorder="1" applyAlignment="1">
      <alignment horizontal="center" vertical="center" wrapText="1"/>
      <protection/>
    </xf>
    <xf numFmtId="4" fontId="50" fillId="0" borderId="49" xfId="126" applyNumberFormat="1" applyFont="1" applyFill="1" applyBorder="1" applyAlignment="1">
      <alignment horizontal="center" vertical="center" wrapText="1"/>
      <protection/>
    </xf>
    <xf numFmtId="4" fontId="49" fillId="0" borderId="50" xfId="121" applyNumberFormat="1" applyFont="1" applyFill="1" applyBorder="1" applyAlignment="1">
      <alignment horizontal="center" vertical="center" wrapText="1"/>
      <protection/>
    </xf>
    <xf numFmtId="0" fontId="50" fillId="0" borderId="0" xfId="146" applyFont="1" applyFill="1" applyAlignment="1">
      <alignment vertical="center"/>
      <protection/>
    </xf>
    <xf numFmtId="0" fontId="49" fillId="0" borderId="0" xfId="146" applyFont="1" applyFill="1" applyAlignment="1">
      <alignment/>
      <protection/>
    </xf>
    <xf numFmtId="0" fontId="50" fillId="0" borderId="0" xfId="119" applyFont="1" applyFill="1" applyAlignment="1">
      <alignment horizontal="center" vertical="center"/>
      <protection/>
    </xf>
    <xf numFmtId="0" fontId="50" fillId="0" borderId="0" xfId="121" applyFont="1" applyFill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49" fontId="4" fillId="46" borderId="20" xfId="0" applyNumberFormat="1" applyFont="1" applyFill="1" applyBorder="1" applyAlignment="1">
      <alignment horizontal="center" vertical="center" wrapText="1"/>
    </xf>
    <xf numFmtId="4" fontId="0" fillId="46" borderId="20" xfId="126" applyNumberFormat="1" applyFont="1" applyFill="1" applyBorder="1" applyAlignment="1">
      <alignment horizontal="center" vertical="center" wrapText="1"/>
      <protection/>
    </xf>
    <xf numFmtId="0" fontId="0" fillId="46" borderId="20" xfId="14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left" vertical="center" wrapText="1"/>
    </xf>
    <xf numFmtId="1" fontId="4" fillId="0" borderId="20" xfId="141" applyNumberFormat="1" applyFont="1" applyFill="1" applyBorder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40" xfId="141" applyFont="1" applyFill="1" applyBorder="1" applyAlignment="1">
      <alignment horizontal="center" vertical="center" wrapText="1"/>
      <protection/>
    </xf>
    <xf numFmtId="0" fontId="4" fillId="0" borderId="41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4" fillId="0" borderId="52" xfId="14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9" fontId="4" fillId="0" borderId="33" xfId="141" applyNumberFormat="1" applyFont="1" applyFill="1" applyBorder="1" applyAlignment="1">
      <alignment horizontal="center" vertical="center" wrapText="1"/>
      <protection/>
    </xf>
    <xf numFmtId="49" fontId="4" fillId="0" borderId="19" xfId="141" applyNumberFormat="1" applyFont="1" applyFill="1" applyBorder="1" applyAlignment="1">
      <alignment horizontal="center" vertical="center" wrapText="1"/>
      <protection/>
    </xf>
    <xf numFmtId="0" fontId="4" fillId="0" borderId="31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0" fillId="0" borderId="40" xfId="141" applyFont="1" applyFill="1" applyBorder="1" applyAlignment="1">
      <alignment horizontal="center" vertical="center" wrapText="1"/>
      <protection/>
    </xf>
    <xf numFmtId="0" fontId="0" fillId="0" borderId="41" xfId="141" applyFont="1" applyFill="1" applyBorder="1" applyAlignment="1">
      <alignment horizontal="center" vertical="center" wrapText="1"/>
      <protection/>
    </xf>
    <xf numFmtId="0" fontId="0" fillId="0" borderId="52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0" fillId="0" borderId="51" xfId="141" applyFont="1" applyFill="1" applyBorder="1" applyAlignment="1">
      <alignment horizontal="center" vertical="center" wrapText="1"/>
      <protection/>
    </xf>
    <xf numFmtId="0" fontId="4" fillId="0" borderId="33" xfId="141" applyFont="1" applyFill="1" applyBorder="1" applyAlignment="1">
      <alignment horizontal="center" vertical="center" wrapText="1"/>
      <protection/>
    </xf>
    <xf numFmtId="0" fontId="4" fillId="0" borderId="53" xfId="141" applyFont="1" applyFill="1" applyBorder="1" applyAlignment="1">
      <alignment horizontal="center" vertical="center" wrapText="1"/>
      <protection/>
    </xf>
    <xf numFmtId="0" fontId="4" fillId="0" borderId="41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4" fillId="0" borderId="29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33" xfId="141" applyFont="1" applyFill="1" applyBorder="1" applyAlignment="1">
      <alignment horizontal="center" vertical="center" wrapText="1"/>
      <protection/>
    </xf>
    <xf numFmtId="4" fontId="29" fillId="0" borderId="54" xfId="126" applyNumberFormat="1" applyFont="1" applyFill="1" applyBorder="1" applyAlignment="1">
      <alignment horizontal="center" vertical="center" wrapText="1"/>
      <protection/>
    </xf>
    <xf numFmtId="4" fontId="4" fillId="0" borderId="40" xfId="121" applyNumberFormat="1" applyFont="1" applyFill="1" applyBorder="1" applyAlignment="1">
      <alignment horizontal="center" vertical="center" wrapText="1"/>
      <protection/>
    </xf>
    <xf numFmtId="4" fontId="4" fillId="0" borderId="41" xfId="121" applyNumberFormat="1" applyFont="1" applyFill="1" applyBorder="1" applyAlignment="1">
      <alignment horizontal="center" vertical="center" wrapText="1"/>
      <protection/>
    </xf>
    <xf numFmtId="4" fontId="4" fillId="0" borderId="52" xfId="121" applyNumberFormat="1" applyFont="1" applyFill="1" applyBorder="1" applyAlignment="1">
      <alignment horizontal="center" vertical="center" wrapText="1"/>
      <protection/>
    </xf>
    <xf numFmtId="4" fontId="4" fillId="0" borderId="51" xfId="121" applyNumberFormat="1" applyFont="1" applyFill="1" applyBorder="1" applyAlignment="1">
      <alignment horizontal="center" vertical="center" wrapText="1"/>
      <protection/>
    </xf>
    <xf numFmtId="4" fontId="4" fillId="0" borderId="40" xfId="126" applyNumberFormat="1" applyFont="1" applyFill="1" applyBorder="1" applyAlignment="1">
      <alignment horizontal="center" vertical="center" wrapText="1"/>
      <protection/>
    </xf>
    <xf numFmtId="4" fontId="4" fillId="0" borderId="41" xfId="126" applyNumberFormat="1" applyFont="1" applyFill="1" applyBorder="1" applyAlignment="1">
      <alignment horizontal="center" vertical="center" wrapText="1"/>
      <protection/>
    </xf>
    <xf numFmtId="4" fontId="4" fillId="0" borderId="52" xfId="126" applyNumberFormat="1" applyFont="1" applyFill="1" applyBorder="1" applyAlignment="1">
      <alignment horizontal="center" vertical="center" wrapText="1"/>
      <protection/>
    </xf>
    <xf numFmtId="4" fontId="4" fillId="0" borderId="53" xfId="126" applyNumberFormat="1" applyFont="1" applyFill="1" applyBorder="1" applyAlignment="1">
      <alignment horizontal="center" vertical="center" wrapText="1"/>
      <protection/>
    </xf>
    <xf numFmtId="4" fontId="4" fillId="0" borderId="51" xfId="126" applyNumberFormat="1" applyFont="1" applyFill="1" applyBorder="1" applyAlignment="1">
      <alignment horizontal="center" vertical="center" wrapText="1"/>
      <protection/>
    </xf>
    <xf numFmtId="4" fontId="29" fillId="0" borderId="41" xfId="126" applyNumberFormat="1" applyFont="1" applyFill="1" applyBorder="1" applyAlignment="1">
      <alignment horizontal="center" vertical="center" wrapText="1"/>
      <protection/>
    </xf>
    <xf numFmtId="4" fontId="29" fillId="0" borderId="51" xfId="126" applyNumberFormat="1" applyFont="1" applyFill="1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32" xfId="121" applyFont="1" applyFill="1" applyBorder="1" applyAlignment="1">
      <alignment horizontal="center" vertical="center" wrapText="1"/>
      <protection/>
    </xf>
    <xf numFmtId="0" fontId="4" fillId="0" borderId="23" xfId="121" applyFont="1" applyFill="1" applyBorder="1" applyAlignment="1">
      <alignment horizontal="center" vertical="center" wrapText="1"/>
      <protection/>
    </xf>
    <xf numFmtId="0" fontId="4" fillId="0" borderId="28" xfId="121" applyFont="1" applyFill="1" applyBorder="1" applyAlignment="1">
      <alignment horizontal="center" vertical="center" wrapText="1"/>
      <protection/>
    </xf>
    <xf numFmtId="0" fontId="4" fillId="0" borderId="30" xfId="121" applyFont="1" applyFill="1" applyBorder="1" applyAlignment="1">
      <alignment horizontal="center" vertical="center" wrapText="1"/>
      <protection/>
    </xf>
    <xf numFmtId="213" fontId="4" fillId="0" borderId="22" xfId="145" applyNumberFormat="1" applyFont="1" applyFill="1" applyBorder="1" applyAlignment="1">
      <alignment horizontal="center" vertical="center" wrapText="1"/>
      <protection/>
    </xf>
    <xf numFmtId="213" fontId="4" fillId="0" borderId="30" xfId="145" applyNumberFormat="1" applyFont="1" applyFill="1" applyBorder="1" applyAlignment="1">
      <alignment horizontal="center" vertical="center" wrapText="1"/>
      <protection/>
    </xf>
    <xf numFmtId="213" fontId="4" fillId="0" borderId="23" xfId="145" applyNumberFormat="1" applyFont="1" applyFill="1" applyBorder="1" applyAlignment="1">
      <alignment horizontal="center" vertical="center" wrapText="1"/>
      <protection/>
    </xf>
    <xf numFmtId="0" fontId="4" fillId="46" borderId="28" xfId="121" applyFont="1" applyFill="1" applyBorder="1" applyAlignment="1">
      <alignment horizontal="center" vertical="center" wrapText="1"/>
      <protection/>
    </xf>
    <xf numFmtId="0" fontId="4" fillId="46" borderId="26" xfId="121" applyFont="1" applyFill="1" applyBorder="1" applyAlignment="1">
      <alignment horizontal="center" vertical="center" wrapText="1"/>
      <protection/>
    </xf>
    <xf numFmtId="0" fontId="4" fillId="46" borderId="32" xfId="121" applyFont="1" applyFill="1" applyBorder="1" applyAlignment="1">
      <alignment horizontal="center" vertical="center" wrapText="1"/>
      <protection/>
    </xf>
    <xf numFmtId="0" fontId="4" fillId="46" borderId="23" xfId="121" applyFont="1" applyFill="1" applyBorder="1" applyAlignment="1">
      <alignment horizontal="center" vertical="center" wrapText="1"/>
      <protection/>
    </xf>
    <xf numFmtId="0" fontId="4" fillId="0" borderId="20" xfId="121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wrapText="1"/>
    </xf>
    <xf numFmtId="0" fontId="0" fillId="46" borderId="20" xfId="0" applyFont="1" applyFill="1" applyBorder="1" applyAlignment="1">
      <alignment wrapText="1"/>
    </xf>
    <xf numFmtId="4" fontId="4" fillId="46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0" borderId="0" xfId="141" applyFont="1" applyAlignment="1">
      <alignment horizontal="right" vertical="center" wrapText="1"/>
      <protection/>
    </xf>
    <xf numFmtId="0" fontId="0" fillId="0" borderId="0" xfId="0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0" fontId="4" fillId="0" borderId="53" xfId="141" applyFont="1" applyFill="1" applyBorder="1" applyAlignment="1">
      <alignment horizontal="center" vertical="center" wrapText="1"/>
      <protection/>
    </xf>
    <xf numFmtId="49" fontId="4" fillId="0" borderId="29" xfId="141" applyNumberFormat="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9" fillId="0" borderId="21" xfId="141" applyFont="1" applyFill="1" applyBorder="1" applyAlignment="1">
      <alignment horizontal="center" vertical="center" wrapText="1"/>
      <protection/>
    </xf>
    <xf numFmtId="4" fontId="4" fillId="0" borderId="61" xfId="141" applyNumberFormat="1" applyFont="1" applyFill="1" applyBorder="1" applyAlignment="1">
      <alignment horizontal="center" vertical="center" wrapText="1"/>
      <protection/>
    </xf>
    <xf numFmtId="4" fontId="0" fillId="0" borderId="6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47" applyFont="1" applyFill="1" applyAlignment="1">
      <alignment horizontal="right" vertical="center"/>
      <protection/>
    </xf>
    <xf numFmtId="0" fontId="4" fillId="0" borderId="0" xfId="147" applyFont="1" applyFill="1" applyAlignment="1">
      <alignment horizontal="right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1" fontId="4" fillId="0" borderId="63" xfId="121" applyNumberFormat="1" applyFont="1" applyFill="1" applyBorder="1" applyAlignment="1">
      <alignment horizontal="center" vertical="center" wrapText="1"/>
      <protection/>
    </xf>
    <xf numFmtId="4" fontId="49" fillId="0" borderId="37" xfId="121" applyNumberFormat="1" applyFont="1" applyFill="1" applyBorder="1" applyAlignment="1">
      <alignment horizontal="center" vertical="center" wrapText="1"/>
      <protection/>
    </xf>
    <xf numFmtId="4" fontId="0" fillId="0" borderId="62" xfId="121" applyNumberFormat="1" applyFont="1" applyFill="1" applyBorder="1" applyAlignment="1">
      <alignment horizontal="center" vertical="center" wrapText="1"/>
      <protection/>
    </xf>
    <xf numFmtId="4" fontId="0" fillId="0" borderId="58" xfId="121" applyNumberFormat="1" applyFont="1" applyFill="1" applyBorder="1" applyAlignment="1">
      <alignment horizontal="center" vertical="center" wrapText="1"/>
      <protection/>
    </xf>
    <xf numFmtId="4" fontId="0" fillId="0" borderId="59" xfId="121" applyNumberFormat="1" applyFont="1" applyFill="1" applyBorder="1" applyAlignment="1">
      <alignment horizontal="center" vertical="center" wrapText="1"/>
      <protection/>
    </xf>
    <xf numFmtId="4" fontId="50" fillId="0" borderId="31" xfId="124" applyNumberFormat="1" applyFont="1" applyFill="1" applyBorder="1" applyAlignment="1">
      <alignment horizontal="center" vertical="center" wrapText="1"/>
      <protection/>
    </xf>
    <xf numFmtId="4" fontId="49" fillId="0" borderId="19" xfId="124" applyNumberFormat="1" applyFont="1" applyFill="1" applyBorder="1" applyAlignment="1">
      <alignment horizontal="center" vertical="center" wrapText="1"/>
      <protection/>
    </xf>
    <xf numFmtId="1" fontId="0" fillId="0" borderId="22" xfId="121" applyNumberFormat="1" applyFont="1" applyFill="1" applyBorder="1" applyAlignment="1">
      <alignment horizontal="center" wrapText="1"/>
      <protection/>
    </xf>
    <xf numFmtId="4" fontId="29" fillId="0" borderId="40" xfId="126" applyNumberFormat="1" applyFont="1" applyFill="1" applyBorder="1" applyAlignment="1">
      <alignment horizontal="center" vertical="center" wrapText="1"/>
      <protection/>
    </xf>
    <xf numFmtId="4" fontId="50" fillId="0" borderId="31" xfId="124" applyNumberFormat="1" applyFont="1" applyFill="1" applyBorder="1" applyAlignment="1">
      <alignment horizontal="center" wrapText="1"/>
      <protection/>
    </xf>
    <xf numFmtId="4" fontId="0" fillId="0" borderId="64" xfId="121" applyNumberFormat="1" applyFont="1" applyFill="1" applyBorder="1" applyAlignment="1">
      <alignment horizontal="center" vertical="center" wrapText="1"/>
      <protection/>
    </xf>
    <xf numFmtId="4" fontId="0" fillId="0" borderId="61" xfId="121" applyNumberFormat="1" applyFont="1" applyFill="1" applyBorder="1" applyAlignment="1">
      <alignment horizontal="center" vertical="center" wrapText="1"/>
      <protection/>
    </xf>
    <xf numFmtId="1" fontId="4" fillId="0" borderId="28" xfId="121" applyNumberFormat="1" applyFont="1" applyFill="1" applyBorder="1" applyAlignment="1">
      <alignment horizontal="center" vertical="center" wrapText="1"/>
      <protection/>
    </xf>
    <xf numFmtId="4" fontId="50" fillId="0" borderId="29" xfId="121" applyNumberFormat="1" applyFont="1" applyFill="1" applyBorder="1" applyAlignment="1">
      <alignment horizontal="center" vertical="center" wrapText="1"/>
      <protection/>
    </xf>
    <xf numFmtId="0" fontId="4" fillId="0" borderId="51" xfId="0" applyFont="1" applyFill="1" applyBorder="1" applyAlignment="1">
      <alignment/>
    </xf>
    <xf numFmtId="4" fontId="4" fillId="0" borderId="65" xfId="141" applyNumberFormat="1" applyFont="1" applyFill="1" applyBorder="1" applyAlignment="1">
      <alignment horizontal="center" vertical="center" wrapText="1"/>
      <protection/>
    </xf>
    <xf numFmtId="4" fontId="0" fillId="0" borderId="60" xfId="121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121" applyFont="1" applyFill="1" applyAlignment="1">
      <alignment horizontal="right" vertical="center" wrapText="1"/>
      <protection/>
    </xf>
    <xf numFmtId="0" fontId="4" fillId="0" borderId="20" xfId="121" applyFont="1" applyFill="1" applyBorder="1" applyAlignment="1">
      <alignment horizontal="center" vertical="center"/>
      <protection/>
    </xf>
    <xf numFmtId="0" fontId="0" fillId="0" borderId="0" xfId="121" applyFont="1" applyFill="1" applyAlignment="1">
      <alignment horizontal="right" vertical="center"/>
      <protection/>
    </xf>
    <xf numFmtId="2" fontId="4" fillId="0" borderId="20" xfId="121" applyNumberFormat="1" applyFont="1" applyFill="1" applyBorder="1" applyAlignment="1">
      <alignment horizontal="center" vertical="center" wrapText="1"/>
      <protection/>
    </xf>
    <xf numFmtId="213" fontId="4" fillId="0" borderId="20" xfId="145" applyNumberFormat="1" applyFont="1" applyFill="1" applyBorder="1" applyAlignment="1">
      <alignment horizontal="center" vertical="center" wrapText="1"/>
      <protection/>
    </xf>
    <xf numFmtId="0" fontId="4" fillId="46" borderId="20" xfId="12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0" xfId="121" applyFont="1" applyFill="1" applyAlignment="1">
      <alignment horizontal="right" vertical="center" wrapText="1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0" xfId="83" applyFont="1" applyFill="1" applyBorder="1" applyAlignment="1">
      <alignment horizontal="center" wrapText="1"/>
      <protection/>
    </xf>
    <xf numFmtId="3" fontId="0" fillId="0" borderId="20" xfId="142" applyNumberFormat="1" applyFont="1" applyFill="1" applyBorder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right" vertical="center" wrapText="1"/>
      <protection/>
    </xf>
    <xf numFmtId="0" fontId="4" fillId="0" borderId="0" xfId="141" applyFont="1" applyFill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center"/>
    </xf>
    <xf numFmtId="0" fontId="0" fillId="0" borderId="0" xfId="83" applyFont="1" applyFill="1" applyBorder="1" applyAlignment="1">
      <alignment wrapText="1"/>
      <protection/>
    </xf>
    <xf numFmtId="0" fontId="0" fillId="0" borderId="0" xfId="83" applyFont="1" applyFill="1" applyBorder="1" applyAlignment="1">
      <alignment horizontal="center" vertical="center" wrapText="1"/>
      <protection/>
    </xf>
    <xf numFmtId="0" fontId="4" fillId="0" borderId="0" xfId="146" applyFont="1" applyFill="1" applyBorder="1" applyAlignment="1">
      <alignment/>
      <protection/>
    </xf>
    <xf numFmtId="0" fontId="4" fillId="0" borderId="0" xfId="147" applyFont="1" applyFill="1" applyBorder="1" applyAlignment="1">
      <alignment horizontal="center" vertical="center"/>
      <protection/>
    </xf>
    <xf numFmtId="4" fontId="0" fillId="0" borderId="0" xfId="146" applyNumberFormat="1" applyFont="1" applyFill="1" applyBorder="1">
      <alignment/>
      <protection/>
    </xf>
    <xf numFmtId="0" fontId="0" fillId="0" borderId="0" xfId="144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wrapText="1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142" applyFont="1" applyFill="1" applyBorder="1" applyAlignment="1">
      <alignment horizontal="center" wrapText="1"/>
      <protection/>
    </xf>
    <xf numFmtId="0" fontId="4" fillId="0" borderId="0" xfId="83" applyFont="1" applyFill="1" applyBorder="1" applyAlignment="1">
      <alignment vertical="center" wrapText="1"/>
      <protection/>
    </xf>
    <xf numFmtId="0" fontId="4" fillId="0" borderId="0" xfId="0" applyFont="1" applyFill="1" applyAlignment="1">
      <alignment horizontal="center"/>
    </xf>
    <xf numFmtId="4" fontId="4" fillId="0" borderId="0" xfId="141" applyNumberFormat="1" applyFont="1" applyFill="1" applyAlignment="1">
      <alignment horizontal="right" vertical="center" wrapText="1"/>
      <protection/>
    </xf>
    <xf numFmtId="0" fontId="0" fillId="0" borderId="0" xfId="142" applyFont="1" applyFill="1" applyAlignment="1">
      <alignment horizontal="right" wrapText="1"/>
      <protection/>
    </xf>
    <xf numFmtId="0" fontId="0" fillId="0" borderId="0" xfId="120" applyFont="1" applyFill="1" applyAlignment="1">
      <alignment horizontal="right"/>
      <protection/>
    </xf>
    <xf numFmtId="49" fontId="4" fillId="0" borderId="20" xfId="120" applyNumberFormat="1" applyFont="1" applyFill="1" applyBorder="1" applyAlignment="1">
      <alignment horizontal="center" vertical="center" wrapText="1"/>
      <protection/>
    </xf>
    <xf numFmtId="49" fontId="4" fillId="0" borderId="20" xfId="120" applyNumberFormat="1" applyFont="1" applyFill="1" applyBorder="1" applyAlignment="1">
      <alignment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right" vertical="center" wrapText="1"/>
      <protection/>
    </xf>
    <xf numFmtId="0" fontId="4" fillId="0" borderId="20" xfId="121" applyFont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right" vertical="center" wrapText="1"/>
      <protection/>
    </xf>
    <xf numFmtId="4" fontId="0" fillId="0" borderId="0" xfId="139" applyNumberFormat="1" applyFont="1" applyFill="1" applyAlignment="1">
      <alignment horizontal="right" vertical="center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27.140625" style="0" customWidth="1"/>
    <col min="4" max="4" width="27.7109375" style="451" customWidth="1"/>
  </cols>
  <sheetData>
    <row r="5" ht="12.75">
      <c r="B5" s="177" t="s">
        <v>271</v>
      </c>
    </row>
    <row r="9" ht="12.75">
      <c r="D9" s="451" t="s">
        <v>313</v>
      </c>
    </row>
    <row r="10" spans="2:4" ht="25.5">
      <c r="B10" s="217" t="s">
        <v>20</v>
      </c>
      <c r="C10" s="216" t="s">
        <v>1</v>
      </c>
      <c r="D10" s="176" t="s">
        <v>314</v>
      </c>
    </row>
    <row r="11" spans="2:4" ht="43.5" customHeight="1">
      <c r="B11" s="217">
        <v>1</v>
      </c>
      <c r="C11" s="154" t="s">
        <v>273</v>
      </c>
      <c r="D11" s="452">
        <v>251000</v>
      </c>
    </row>
    <row r="12" spans="2:3" ht="12.75">
      <c r="B12" s="46"/>
      <c r="C12" s="47"/>
    </row>
    <row r="13" spans="2:3" ht="12.75">
      <c r="B13" s="46"/>
      <c r="C13" s="47"/>
    </row>
    <row r="14" spans="2:3" ht="12.75">
      <c r="B14" s="382"/>
      <c r="C14" s="382"/>
    </row>
    <row r="15" spans="2:3" ht="12.75">
      <c r="B15" s="152"/>
      <c r="C15" s="152"/>
    </row>
  </sheetData>
  <sheetProtection/>
  <mergeCells count="1">
    <mergeCell ref="B14:C14"/>
  </mergeCells>
  <printOptions/>
  <pageMargins left="0.7" right="0.7" top="0.51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="96" zoomScaleNormal="96" zoomScalePageLayoutView="0" workbookViewId="0" topLeftCell="A1">
      <selection activeCell="E5" sqref="E5"/>
    </sheetView>
  </sheetViews>
  <sheetFormatPr defaultColWidth="9.140625" defaultRowHeight="12.75"/>
  <cols>
    <col min="1" max="1" width="3.140625" style="7" customWidth="1"/>
    <col min="2" max="2" width="4.7109375" style="24" customWidth="1"/>
    <col min="3" max="3" width="26.140625" style="7" customWidth="1"/>
    <col min="4" max="4" width="38.8515625" style="8" customWidth="1"/>
    <col min="5" max="5" width="22.140625" style="7" customWidth="1"/>
    <col min="6" max="16384" width="9.140625" style="7" customWidth="1"/>
  </cols>
  <sheetData>
    <row r="1" ht="12.75">
      <c r="D1" s="7"/>
    </row>
    <row r="2" spans="2:4" ht="12.75">
      <c r="B2" s="7"/>
      <c r="D2" s="13"/>
    </row>
    <row r="3" spans="2:3" ht="12.75">
      <c r="B3" s="95"/>
      <c r="C3" s="39" t="s">
        <v>24</v>
      </c>
    </row>
    <row r="4" ht="15.75" customHeight="1">
      <c r="E4" s="495" t="s">
        <v>315</v>
      </c>
    </row>
    <row r="5" spans="2:5" ht="25.5">
      <c r="B5" s="214" t="s">
        <v>20</v>
      </c>
      <c r="C5" s="160" t="s">
        <v>167</v>
      </c>
      <c r="D5" s="160" t="s">
        <v>1</v>
      </c>
      <c r="E5" s="376" t="s">
        <v>316</v>
      </c>
    </row>
    <row r="6" spans="2:5" ht="29.25" customHeight="1">
      <c r="B6" s="299">
        <v>1</v>
      </c>
      <c r="C6" s="426" t="s">
        <v>25</v>
      </c>
      <c r="D6" s="15" t="s">
        <v>67</v>
      </c>
      <c r="E6" s="5">
        <v>41069.979999999996</v>
      </c>
    </row>
    <row r="7" spans="2:5" ht="30" customHeight="1">
      <c r="B7" s="299">
        <v>2</v>
      </c>
      <c r="C7" s="426"/>
      <c r="D7" s="5" t="s">
        <v>69</v>
      </c>
      <c r="E7" s="5">
        <v>26794.92</v>
      </c>
    </row>
    <row r="8" spans="2:5" ht="27.75" customHeight="1">
      <c r="B8" s="299">
        <v>3</v>
      </c>
      <c r="C8" s="426"/>
      <c r="D8" s="300" t="s">
        <v>201</v>
      </c>
      <c r="E8" s="5">
        <v>1426.79</v>
      </c>
    </row>
    <row r="9" spans="2:5" s="8" customFormat="1" ht="21" customHeight="1">
      <c r="B9" s="214"/>
      <c r="C9" s="426"/>
      <c r="D9" s="160" t="s">
        <v>7</v>
      </c>
      <c r="E9" s="5">
        <v>69291.69</v>
      </c>
    </row>
    <row r="10" spans="2:5" ht="26.25" customHeight="1">
      <c r="B10" s="299">
        <v>1</v>
      </c>
      <c r="C10" s="426" t="s">
        <v>26</v>
      </c>
      <c r="D10" s="15" t="s">
        <v>67</v>
      </c>
      <c r="E10" s="5">
        <v>300</v>
      </c>
    </row>
    <row r="11" spans="2:5" ht="25.5">
      <c r="B11" s="299">
        <v>2</v>
      </c>
      <c r="C11" s="426"/>
      <c r="D11" s="5" t="s">
        <v>69</v>
      </c>
      <c r="E11" s="5">
        <v>7950</v>
      </c>
    </row>
    <row r="12" spans="2:5" ht="24.75" customHeight="1">
      <c r="B12" s="299">
        <v>3</v>
      </c>
      <c r="C12" s="426"/>
      <c r="D12" s="300" t="s">
        <v>201</v>
      </c>
      <c r="E12" s="5">
        <v>596.8199999999999</v>
      </c>
    </row>
    <row r="13" spans="2:5" s="8" customFormat="1" ht="12.75">
      <c r="B13" s="214"/>
      <c r="C13" s="426"/>
      <c r="D13" s="160" t="s">
        <v>7</v>
      </c>
      <c r="E13" s="5">
        <v>8846.82</v>
      </c>
    </row>
    <row r="14" spans="2:5" ht="33" customHeight="1">
      <c r="B14" s="299">
        <v>1</v>
      </c>
      <c r="C14" s="426" t="s">
        <v>27</v>
      </c>
      <c r="D14" s="277" t="s">
        <v>69</v>
      </c>
      <c r="E14" s="5">
        <v>554778.4299999999</v>
      </c>
    </row>
    <row r="15" spans="2:5" ht="28.5" customHeight="1">
      <c r="B15" s="299">
        <v>2</v>
      </c>
      <c r="C15" s="426"/>
      <c r="D15" s="346" t="s">
        <v>62</v>
      </c>
      <c r="E15" s="5">
        <v>119501.57</v>
      </c>
    </row>
    <row r="16" spans="2:5" ht="18.75" customHeight="1">
      <c r="B16" s="299">
        <v>3</v>
      </c>
      <c r="C16" s="426"/>
      <c r="D16" s="300" t="s">
        <v>201</v>
      </c>
      <c r="E16" s="5">
        <v>0</v>
      </c>
    </row>
    <row r="17" spans="2:5" s="8" customFormat="1" ht="21.75" customHeight="1">
      <c r="B17" s="214"/>
      <c r="C17" s="426"/>
      <c r="D17" s="160" t="s">
        <v>7</v>
      </c>
      <c r="E17" s="5">
        <v>674280</v>
      </c>
    </row>
    <row r="18" spans="2:4" s="8" customFormat="1" ht="12.75">
      <c r="B18" s="96"/>
      <c r="C18" s="3"/>
      <c r="D18" s="3"/>
    </row>
    <row r="19" spans="3:4" s="112" customFormat="1" ht="12.75" customHeight="1">
      <c r="C19" s="382"/>
      <c r="D19" s="382"/>
    </row>
    <row r="20" spans="3:4" s="112" customFormat="1" ht="12.75">
      <c r="C20" s="152"/>
      <c r="D20" s="152"/>
    </row>
    <row r="21" spans="1:3" s="22" customFormat="1" ht="12.75">
      <c r="A21" s="13"/>
      <c r="B21" s="50"/>
      <c r="C21" s="20"/>
    </row>
    <row r="22" spans="1:3" s="22" customFormat="1" ht="12.75">
      <c r="A22" s="13"/>
      <c r="B22" s="56"/>
      <c r="C22" s="51"/>
    </row>
    <row r="23" spans="1:4" s="14" customFormat="1" ht="12.75">
      <c r="A23" s="12"/>
      <c r="B23" s="56"/>
      <c r="C23" s="37"/>
      <c r="D23" s="55"/>
    </row>
    <row r="24" spans="1:4" s="48" customFormat="1" ht="12.75">
      <c r="A24" s="22"/>
      <c r="B24" s="56"/>
      <c r="C24" s="56"/>
      <c r="D24" s="56"/>
    </row>
    <row r="25" spans="2:4" s="14" customFormat="1" ht="12.75">
      <c r="B25" s="98"/>
      <c r="C25" s="149"/>
      <c r="D25" s="20"/>
    </row>
    <row r="26" spans="2:4" s="22" customFormat="1" ht="12.75">
      <c r="B26" s="97"/>
      <c r="C26" s="11"/>
      <c r="D26" s="23"/>
    </row>
    <row r="27" spans="2:4" s="14" customFormat="1" ht="12.75">
      <c r="B27" s="98"/>
      <c r="C27" s="11"/>
      <c r="D27" s="20"/>
    </row>
    <row r="28" spans="2:4" s="48" customFormat="1" ht="12.75">
      <c r="B28" s="61"/>
      <c r="D28" s="51"/>
    </row>
    <row r="29" s="56" customFormat="1" ht="12.75"/>
  </sheetData>
  <sheetProtection selectLockedCells="1" selectUnlockedCells="1"/>
  <mergeCells count="4">
    <mergeCell ref="C6:C9"/>
    <mergeCell ref="C10:C13"/>
    <mergeCell ref="C14:C17"/>
    <mergeCell ref="C19:D19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7"/>
  <sheetViews>
    <sheetView zoomScale="93" zoomScaleNormal="93" zoomScalePageLayoutView="0" workbookViewId="0" topLeftCell="A1">
      <selection activeCell="M19" sqref="M19"/>
    </sheetView>
  </sheetViews>
  <sheetFormatPr defaultColWidth="9.140625" defaultRowHeight="12.75"/>
  <cols>
    <col min="1" max="1" width="1.57421875" style="17" customWidth="1"/>
    <col min="2" max="2" width="4.57421875" style="17" customWidth="1"/>
    <col min="3" max="3" width="19.00390625" style="17" customWidth="1"/>
    <col min="4" max="4" width="43.00390625" style="17" customWidth="1"/>
    <col min="5" max="5" width="31.00390625" style="17" customWidth="1"/>
    <col min="6" max="6" width="11.7109375" style="17" bestFit="1" customWidth="1"/>
    <col min="7" max="7" width="10.140625" style="17" bestFit="1" customWidth="1"/>
    <col min="8" max="16384" width="9.140625" style="17" customWidth="1"/>
  </cols>
  <sheetData>
    <row r="1" s="7" customFormat="1" ht="12.75">
      <c r="B1" s="24"/>
    </row>
    <row r="2" s="4" customFormat="1" ht="12.75">
      <c r="D2" s="13"/>
    </row>
    <row r="3" spans="3:5" ht="31.5" customHeight="1">
      <c r="C3" s="422" t="s">
        <v>172</v>
      </c>
      <c r="D3" s="422"/>
      <c r="E3" s="422"/>
    </row>
    <row r="4" ht="14.25" customHeight="1" thickBot="1">
      <c r="D4" s="21"/>
    </row>
    <row r="5" spans="2:5" s="21" customFormat="1" ht="39" customHeight="1">
      <c r="B5" s="280" t="s">
        <v>20</v>
      </c>
      <c r="C5" s="259" t="s">
        <v>167</v>
      </c>
      <c r="D5" s="259" t="s">
        <v>1</v>
      </c>
      <c r="E5" s="376" t="s">
        <v>316</v>
      </c>
    </row>
    <row r="6" spans="2:7" s="83" customFormat="1" ht="25.5">
      <c r="B6" s="281">
        <v>1</v>
      </c>
      <c r="C6" s="426" t="s">
        <v>30</v>
      </c>
      <c r="D6" s="5" t="s">
        <v>60</v>
      </c>
      <c r="E6" s="84">
        <v>981400</v>
      </c>
      <c r="F6" s="252"/>
      <c r="G6" s="252"/>
    </row>
    <row r="7" spans="2:7" s="83" customFormat="1" ht="25.5">
      <c r="B7" s="281">
        <v>2</v>
      </c>
      <c r="C7" s="426"/>
      <c r="D7" s="5" t="s">
        <v>59</v>
      </c>
      <c r="E7" s="84">
        <v>1000000</v>
      </c>
      <c r="F7" s="252"/>
      <c r="G7" s="252"/>
    </row>
    <row r="8" spans="2:12" s="83" customFormat="1" ht="25.5">
      <c r="B8" s="281">
        <v>3</v>
      </c>
      <c r="C8" s="426"/>
      <c r="D8" s="5" t="s">
        <v>68</v>
      </c>
      <c r="E8" s="84">
        <v>1000000</v>
      </c>
      <c r="F8" s="252"/>
      <c r="G8" s="252"/>
      <c r="L8" s="83">
        <v>1</v>
      </c>
    </row>
    <row r="9" spans="2:7" s="83" customFormat="1" ht="25.5" customHeight="1">
      <c r="B9" s="281">
        <v>4</v>
      </c>
      <c r="C9" s="426"/>
      <c r="D9" s="5" t="s">
        <v>202</v>
      </c>
      <c r="E9" s="84">
        <v>600000</v>
      </c>
      <c r="F9" s="252"/>
      <c r="G9" s="252"/>
    </row>
    <row r="10" spans="2:7" s="85" customFormat="1" ht="12.75">
      <c r="B10" s="282"/>
      <c r="C10" s="426"/>
      <c r="D10" s="160" t="s">
        <v>7</v>
      </c>
      <c r="E10" s="84">
        <v>3581400</v>
      </c>
      <c r="F10" s="252"/>
      <c r="G10" s="252"/>
    </row>
    <row r="11" spans="2:7" s="83" customFormat="1" ht="25.5">
      <c r="B11" s="281">
        <v>1</v>
      </c>
      <c r="C11" s="426" t="s">
        <v>199</v>
      </c>
      <c r="D11" s="5" t="s">
        <v>60</v>
      </c>
      <c r="E11" s="84">
        <v>124000</v>
      </c>
      <c r="F11" s="252"/>
      <c r="G11" s="252"/>
    </row>
    <row r="12" spans="2:7" s="83" customFormat="1" ht="25.5">
      <c r="B12" s="281">
        <v>2</v>
      </c>
      <c r="C12" s="426"/>
      <c r="D12" s="5" t="s">
        <v>59</v>
      </c>
      <c r="E12" s="84">
        <v>33000</v>
      </c>
      <c r="F12" s="252"/>
      <c r="G12" s="252"/>
    </row>
    <row r="13" spans="2:7" s="83" customFormat="1" ht="25.5">
      <c r="B13" s="281">
        <v>3</v>
      </c>
      <c r="C13" s="426"/>
      <c r="D13" s="5" t="s">
        <v>68</v>
      </c>
      <c r="E13" s="84">
        <v>0</v>
      </c>
      <c r="F13" s="252"/>
      <c r="G13" s="252"/>
    </row>
    <row r="14" spans="2:7" s="85" customFormat="1" ht="12.75">
      <c r="B14" s="282"/>
      <c r="C14" s="426"/>
      <c r="D14" s="160" t="s">
        <v>7</v>
      </c>
      <c r="E14" s="84">
        <v>157000</v>
      </c>
      <c r="F14" s="252"/>
      <c r="G14" s="252"/>
    </row>
    <row r="15" spans="2:7" s="83" customFormat="1" ht="25.5">
      <c r="B15" s="281">
        <v>1</v>
      </c>
      <c r="C15" s="426" t="s">
        <v>200</v>
      </c>
      <c r="D15" s="5" t="s">
        <v>60</v>
      </c>
      <c r="E15" s="84">
        <v>150000</v>
      </c>
      <c r="F15" s="252"/>
      <c r="G15" s="252"/>
    </row>
    <row r="16" spans="2:7" s="83" customFormat="1" ht="25.5">
      <c r="B16" s="281">
        <v>2</v>
      </c>
      <c r="C16" s="426"/>
      <c r="D16" s="5" t="s">
        <v>59</v>
      </c>
      <c r="E16" s="84">
        <v>50000</v>
      </c>
      <c r="F16" s="252"/>
      <c r="G16" s="252"/>
    </row>
    <row r="17" spans="2:7" s="83" customFormat="1" ht="25.5" customHeight="1">
      <c r="B17" s="281">
        <v>3</v>
      </c>
      <c r="C17" s="426"/>
      <c r="D17" s="5" t="s">
        <v>68</v>
      </c>
      <c r="E17" s="84">
        <v>0</v>
      </c>
      <c r="F17" s="252"/>
      <c r="G17" s="252"/>
    </row>
    <row r="18" spans="2:7" s="85" customFormat="1" ht="12.75">
      <c r="B18" s="282"/>
      <c r="C18" s="426"/>
      <c r="D18" s="160" t="s">
        <v>7</v>
      </c>
      <c r="E18" s="84">
        <v>200000</v>
      </c>
      <c r="F18" s="252"/>
      <c r="G18" s="252"/>
    </row>
    <row r="19" spans="2:7" s="83" customFormat="1" ht="25.5">
      <c r="B19" s="281">
        <v>1</v>
      </c>
      <c r="C19" s="426" t="s">
        <v>194</v>
      </c>
      <c r="D19" s="5" t="s">
        <v>60</v>
      </c>
      <c r="E19" s="84">
        <v>411600</v>
      </c>
      <c r="F19" s="252"/>
      <c r="G19" s="252"/>
    </row>
    <row r="20" spans="2:7" s="83" customFormat="1" ht="25.5">
      <c r="B20" s="281">
        <v>2</v>
      </c>
      <c r="C20" s="426"/>
      <c r="D20" s="5" t="s">
        <v>59</v>
      </c>
      <c r="E20" s="84">
        <v>65000</v>
      </c>
      <c r="F20" s="252"/>
      <c r="G20" s="252"/>
    </row>
    <row r="21" spans="2:7" s="83" customFormat="1" ht="25.5" customHeight="1">
      <c r="B21" s="281">
        <v>3</v>
      </c>
      <c r="C21" s="426"/>
      <c r="D21" s="5" t="s">
        <v>68</v>
      </c>
      <c r="E21" s="84">
        <v>33000</v>
      </c>
      <c r="F21" s="252"/>
      <c r="G21" s="252"/>
    </row>
    <row r="22" spans="2:5" s="85" customFormat="1" ht="12.75">
      <c r="B22" s="282"/>
      <c r="C22" s="426"/>
      <c r="D22" s="160" t="s">
        <v>7</v>
      </c>
      <c r="E22" s="84">
        <v>509600</v>
      </c>
    </row>
    <row r="23" spans="2:3" s="21" customFormat="1" ht="12.75">
      <c r="B23" s="6"/>
      <c r="C23" s="87"/>
    </row>
    <row r="26" spans="3:4" ht="12.75">
      <c r="C26" s="150"/>
      <c r="D26" s="151"/>
    </row>
    <row r="27" spans="3:4" ht="12.75">
      <c r="C27" s="151"/>
      <c r="D27" s="151"/>
    </row>
  </sheetData>
  <sheetProtection selectLockedCells="1" selectUnlockedCells="1"/>
  <mergeCells count="5">
    <mergeCell ref="C6:C10"/>
    <mergeCell ref="C11:C14"/>
    <mergeCell ref="C15:C18"/>
    <mergeCell ref="C19:C22"/>
    <mergeCell ref="C3:E3"/>
  </mergeCells>
  <printOptions/>
  <pageMargins left="0.15748031496062992" right="0.1968503937007874" top="0.1968503937007874" bottom="0.1968503937007874" header="0.1968503937007874" footer="0.2362204724409449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AB57"/>
  <sheetViews>
    <sheetView zoomScalePageLayoutView="0" workbookViewId="0" topLeftCell="J1">
      <pane ySplit="4" topLeftCell="A17" activePane="bottomLeft" state="frozen"/>
      <selection pane="topLeft" activeCell="C3" sqref="C3:E3"/>
      <selection pane="bottomLeft" activeCell="Z45" sqref="Z45"/>
    </sheetView>
  </sheetViews>
  <sheetFormatPr defaultColWidth="9.140625" defaultRowHeight="45" customHeight="1"/>
  <cols>
    <col min="1" max="1" width="1.57421875" style="17" customWidth="1"/>
    <col min="2" max="2" width="4.57421875" style="17" customWidth="1"/>
    <col min="3" max="3" width="26.8515625" style="21" customWidth="1"/>
    <col min="4" max="4" width="34.140625" style="17" customWidth="1"/>
    <col min="5" max="6" width="14.57421875" style="34" customWidth="1"/>
    <col min="7" max="7" width="15.421875" style="17" customWidth="1"/>
    <col min="8" max="8" width="17.8515625" style="17" customWidth="1"/>
    <col min="9" max="9" width="16.57421875" style="17" customWidth="1"/>
    <col min="10" max="10" width="17.421875" style="17" customWidth="1"/>
    <col min="11" max="11" width="13.57421875" style="17" customWidth="1"/>
    <col min="12" max="12" width="13.00390625" style="34" customWidth="1"/>
    <col min="13" max="13" width="11.421875" style="34" customWidth="1"/>
    <col min="14" max="14" width="14.28125" style="17" customWidth="1"/>
    <col min="15" max="15" width="13.421875" style="34" customWidth="1"/>
    <col min="16" max="16" width="12.140625" style="17" customWidth="1"/>
    <col min="17" max="17" width="14.140625" style="34" customWidth="1"/>
    <col min="18" max="18" width="15.421875" style="34" customWidth="1"/>
    <col min="19" max="19" width="15.57421875" style="34" customWidth="1"/>
    <col min="20" max="20" width="12.8515625" style="34" customWidth="1"/>
    <col min="21" max="21" width="13.00390625" style="17" customWidth="1"/>
    <col min="22" max="26" width="14.28125" style="17" customWidth="1"/>
    <col min="27" max="27" width="12.7109375" style="17" customWidth="1"/>
    <col min="28" max="28" width="11.7109375" style="17" bestFit="1" customWidth="1"/>
    <col min="29" max="16384" width="9.140625" style="17" customWidth="1"/>
  </cols>
  <sheetData>
    <row r="1" ht="8.25" customHeight="1">
      <c r="C1" s="17"/>
    </row>
    <row r="2" spans="2:6" ht="20.25" customHeight="1">
      <c r="B2" s="128" t="s">
        <v>106</v>
      </c>
      <c r="C2" s="128"/>
      <c r="D2" s="128"/>
      <c r="E2" s="132"/>
      <c r="F2" s="132"/>
    </row>
    <row r="3" spans="4:6" ht="20.25" customHeight="1" thickBot="1">
      <c r="D3" s="21"/>
      <c r="E3" s="67"/>
      <c r="F3" s="67"/>
    </row>
    <row r="4" spans="2:26" s="21" customFormat="1" ht="39" customHeight="1" thickBot="1">
      <c r="B4" s="339" t="s">
        <v>20</v>
      </c>
      <c r="C4" s="340" t="s">
        <v>208</v>
      </c>
      <c r="D4" s="341" t="s">
        <v>1</v>
      </c>
      <c r="E4" s="102" t="s">
        <v>297</v>
      </c>
      <c r="F4" s="102" t="s">
        <v>298</v>
      </c>
      <c r="G4" s="206" t="s">
        <v>259</v>
      </c>
      <c r="H4" s="206" t="s">
        <v>272</v>
      </c>
      <c r="I4" s="183" t="s">
        <v>283</v>
      </c>
      <c r="J4" s="206" t="s">
        <v>284</v>
      </c>
      <c r="K4" s="329" t="s">
        <v>286</v>
      </c>
      <c r="L4" s="90" t="s">
        <v>288</v>
      </c>
      <c r="M4" s="90" t="s">
        <v>287</v>
      </c>
      <c r="N4" s="342" t="s">
        <v>285</v>
      </c>
      <c r="O4" s="190" t="s">
        <v>299</v>
      </c>
      <c r="P4" s="190" t="s">
        <v>300</v>
      </c>
      <c r="Q4" s="313" t="s">
        <v>285</v>
      </c>
      <c r="R4" s="183" t="s">
        <v>301</v>
      </c>
      <c r="S4" s="206" t="s">
        <v>302</v>
      </c>
      <c r="T4" s="343" t="s">
        <v>282</v>
      </c>
      <c r="U4" s="328" t="s">
        <v>303</v>
      </c>
      <c r="V4" s="206" t="s">
        <v>304</v>
      </c>
      <c r="W4" s="294" t="s">
        <v>308</v>
      </c>
      <c r="X4" s="176" t="s">
        <v>309</v>
      </c>
      <c r="Y4" s="176" t="s">
        <v>310</v>
      </c>
      <c r="Z4" s="294" t="s">
        <v>311</v>
      </c>
    </row>
    <row r="5" spans="2:26" s="83" customFormat="1" ht="17.25" customHeight="1">
      <c r="B5" s="135">
        <v>1</v>
      </c>
      <c r="C5" s="427" t="s">
        <v>176</v>
      </c>
      <c r="D5" s="286" t="s">
        <v>8</v>
      </c>
      <c r="E5" s="158"/>
      <c r="F5" s="318"/>
      <c r="G5" s="319">
        <v>24476741.78</v>
      </c>
      <c r="H5" s="319">
        <f>ROUND(G5*1900000/26369310,0)</f>
        <v>1763634</v>
      </c>
      <c r="I5" s="320">
        <v>25137925.45</v>
      </c>
      <c r="J5" s="319">
        <v>1825870.04503548</v>
      </c>
      <c r="K5" s="320">
        <f>I5-J5</f>
        <v>23312055.404964518</v>
      </c>
      <c r="L5" s="320">
        <f>K5/12</f>
        <v>1942671.2837470432</v>
      </c>
      <c r="M5" s="320">
        <v>2426000</v>
      </c>
      <c r="N5" s="319">
        <f>H5+M5</f>
        <v>4189634</v>
      </c>
      <c r="O5" s="320">
        <v>0</v>
      </c>
      <c r="P5" s="320">
        <f>M5+O5</f>
        <v>2426000</v>
      </c>
      <c r="Q5" s="319">
        <f>P5+H5</f>
        <v>4189634</v>
      </c>
      <c r="R5" s="320">
        <v>2194000</v>
      </c>
      <c r="S5" s="319">
        <f>R5+Q5</f>
        <v>6383634</v>
      </c>
      <c r="T5" s="320">
        <v>0</v>
      </c>
      <c r="U5" s="319">
        <f>S5+T5</f>
        <v>6383634</v>
      </c>
      <c r="V5" s="319">
        <v>2300000</v>
      </c>
      <c r="W5" s="84">
        <v>6108693.72</v>
      </c>
      <c r="X5" s="84">
        <f>U5+V5-W5</f>
        <v>2574940.2800000003</v>
      </c>
      <c r="Y5" s="84">
        <f>V5*2-X5</f>
        <v>2025059.7199999997</v>
      </c>
      <c r="Z5" s="84">
        <f>Y5+X5</f>
        <v>4600000</v>
      </c>
    </row>
    <row r="6" spans="2:26" s="83" customFormat="1" ht="25.5" customHeight="1">
      <c r="B6" s="136">
        <v>2</v>
      </c>
      <c r="C6" s="428"/>
      <c r="D6" s="184" t="s">
        <v>210</v>
      </c>
      <c r="E6" s="5"/>
      <c r="F6" s="260"/>
      <c r="G6" s="283">
        <v>1892568.22</v>
      </c>
      <c r="H6" s="230">
        <f>ROUND(G6*1900000/26369310,0)</f>
        <v>136366</v>
      </c>
      <c r="I6" s="84">
        <v>1991574.73</v>
      </c>
      <c r="J6" s="230">
        <v>517374.38016293716</v>
      </c>
      <c r="K6" s="84">
        <f aca="true" t="shared" si="0" ref="K6:K43">I6-J6</f>
        <v>1474200.3498370629</v>
      </c>
      <c r="L6" s="84">
        <f aca="true" t="shared" si="1" ref="L6:L44">K6/12</f>
        <v>122850.02915308857</v>
      </c>
      <c r="M6" s="84">
        <v>195500</v>
      </c>
      <c r="N6" s="230">
        <f aca="true" t="shared" si="2" ref="N6:N44">H6+M6</f>
        <v>331866</v>
      </c>
      <c r="O6" s="84">
        <v>0</v>
      </c>
      <c r="P6" s="84">
        <f aca="true" t="shared" si="3" ref="P6:P44">M6+O6</f>
        <v>195500</v>
      </c>
      <c r="Q6" s="230">
        <f aca="true" t="shared" si="4" ref="Q6:Q44">P6+H6</f>
        <v>331866</v>
      </c>
      <c r="R6" s="84">
        <f aca="true" t="shared" si="5" ref="R6:R43">ROUND(P6*0.905,0)</f>
        <v>176928</v>
      </c>
      <c r="S6" s="230">
        <f aca="true" t="shared" si="6" ref="S6:S44">R6+Q6</f>
        <v>508794</v>
      </c>
      <c r="T6" s="84">
        <v>0</v>
      </c>
      <c r="U6" s="230">
        <f aca="true" t="shared" si="7" ref="U6:U44">S6+T6</f>
        <v>508794</v>
      </c>
      <c r="V6" s="230">
        <v>177000</v>
      </c>
      <c r="W6" s="84">
        <v>459467.48</v>
      </c>
      <c r="X6" s="84">
        <f aca="true" t="shared" si="8" ref="X6:X44">U6+V6-W6</f>
        <v>226326.52000000002</v>
      </c>
      <c r="Y6" s="84">
        <f>V6*2-X6</f>
        <v>127673.47999999998</v>
      </c>
      <c r="Z6" s="84">
        <f aca="true" t="shared" si="9" ref="Z6:Z44">Y6+X6</f>
        <v>354000</v>
      </c>
    </row>
    <row r="7" spans="2:26" s="83" customFormat="1" ht="12.75">
      <c r="B7" s="171">
        <v>3</v>
      </c>
      <c r="C7" s="429"/>
      <c r="D7" s="287" t="s">
        <v>51</v>
      </c>
      <c r="E7" s="5"/>
      <c r="F7" s="5"/>
      <c r="G7" s="230">
        <v>0</v>
      </c>
      <c r="H7" s="230">
        <f>ROUND(G7*1900000/26369310,0)</f>
        <v>0</v>
      </c>
      <c r="I7" s="84">
        <v>0</v>
      </c>
      <c r="J7" s="230">
        <v>0</v>
      </c>
      <c r="K7" s="84">
        <f t="shared" si="0"/>
        <v>0</v>
      </c>
      <c r="L7" s="84">
        <f t="shared" si="1"/>
        <v>0</v>
      </c>
      <c r="M7" s="84">
        <v>0</v>
      </c>
      <c r="N7" s="230">
        <f t="shared" si="2"/>
        <v>0</v>
      </c>
      <c r="O7" s="84">
        <v>0</v>
      </c>
      <c r="P7" s="84">
        <f t="shared" si="3"/>
        <v>0</v>
      </c>
      <c r="Q7" s="230">
        <f t="shared" si="4"/>
        <v>0</v>
      </c>
      <c r="R7" s="84">
        <f t="shared" si="5"/>
        <v>0</v>
      </c>
      <c r="S7" s="230">
        <f t="shared" si="6"/>
        <v>0</v>
      </c>
      <c r="T7" s="84">
        <v>0</v>
      </c>
      <c r="U7" s="230">
        <f t="shared" si="7"/>
        <v>0</v>
      </c>
      <c r="V7" s="230">
        <f>R7+T7</f>
        <v>0</v>
      </c>
      <c r="W7" s="84">
        <v>0</v>
      </c>
      <c r="X7" s="84">
        <f t="shared" si="8"/>
        <v>0</v>
      </c>
      <c r="Y7" s="84">
        <v>58000</v>
      </c>
      <c r="Z7" s="84">
        <f t="shared" si="9"/>
        <v>58000</v>
      </c>
    </row>
    <row r="8" spans="2:28" s="85" customFormat="1" ht="18" customHeight="1" thickBot="1">
      <c r="B8" s="123"/>
      <c r="C8" s="430"/>
      <c r="D8" s="288" t="s">
        <v>7</v>
      </c>
      <c r="E8" s="2">
        <v>13197000</v>
      </c>
      <c r="F8" s="124"/>
      <c r="G8" s="140">
        <v>26369310</v>
      </c>
      <c r="H8" s="140">
        <f>SUM(H5:H7)</f>
        <v>1900000</v>
      </c>
      <c r="I8" s="237">
        <v>27129500.18</v>
      </c>
      <c r="J8" s="237">
        <f aca="true" t="shared" si="10" ref="J8:Z8">SUM(J5:J7)</f>
        <v>2343244.425198417</v>
      </c>
      <c r="K8" s="237">
        <f t="shared" si="10"/>
        <v>24786255.75480158</v>
      </c>
      <c r="L8" s="237">
        <f t="shared" si="10"/>
        <v>2065521.3129001318</v>
      </c>
      <c r="M8" s="237">
        <f t="shared" si="10"/>
        <v>2621500</v>
      </c>
      <c r="N8" s="140">
        <f t="shared" si="10"/>
        <v>4521500</v>
      </c>
      <c r="O8" s="140">
        <f t="shared" si="10"/>
        <v>0</v>
      </c>
      <c r="P8" s="140">
        <f t="shared" si="10"/>
        <v>2621500</v>
      </c>
      <c r="Q8" s="140">
        <f t="shared" si="10"/>
        <v>4521500</v>
      </c>
      <c r="R8" s="140">
        <f t="shared" si="10"/>
        <v>2370928</v>
      </c>
      <c r="S8" s="140">
        <f t="shared" si="10"/>
        <v>6892428</v>
      </c>
      <c r="T8" s="140">
        <f t="shared" si="10"/>
        <v>0</v>
      </c>
      <c r="U8" s="140">
        <f t="shared" si="10"/>
        <v>6892428</v>
      </c>
      <c r="V8" s="140">
        <f t="shared" si="10"/>
        <v>2477000</v>
      </c>
      <c r="W8" s="140">
        <f t="shared" si="10"/>
        <v>6568161.199999999</v>
      </c>
      <c r="X8" s="140">
        <f t="shared" si="10"/>
        <v>2801266.8000000003</v>
      </c>
      <c r="Y8" s="140">
        <f t="shared" si="10"/>
        <v>2210733.1999999997</v>
      </c>
      <c r="Z8" s="140">
        <f t="shared" si="10"/>
        <v>5012000</v>
      </c>
      <c r="AA8" s="242">
        <f>W8+Z8</f>
        <v>11580161.2</v>
      </c>
      <c r="AB8" s="347">
        <f>13197000-AA8</f>
        <v>1616838.8000000007</v>
      </c>
    </row>
    <row r="9" spans="2:26" s="21" customFormat="1" ht="12.75">
      <c r="B9" s="141">
        <v>1</v>
      </c>
      <c r="C9" s="431" t="s">
        <v>165</v>
      </c>
      <c r="D9" s="289" t="s">
        <v>8</v>
      </c>
      <c r="E9" s="156"/>
      <c r="F9" s="156"/>
      <c r="G9" s="284">
        <v>14775148</v>
      </c>
      <c r="H9" s="284">
        <v>1145800</v>
      </c>
      <c r="I9" s="236">
        <v>15480844.81</v>
      </c>
      <c r="J9" s="284">
        <v>1102168.7603130762</v>
      </c>
      <c r="K9" s="84">
        <f t="shared" si="0"/>
        <v>14378676.049686924</v>
      </c>
      <c r="L9" s="84">
        <f t="shared" si="1"/>
        <v>1198223.004140577</v>
      </c>
      <c r="M9" s="84">
        <v>1434350</v>
      </c>
      <c r="N9" s="230">
        <f t="shared" si="2"/>
        <v>2580150</v>
      </c>
      <c r="O9" s="84">
        <v>0</v>
      </c>
      <c r="P9" s="84">
        <f t="shared" si="3"/>
        <v>1434350</v>
      </c>
      <c r="Q9" s="230">
        <f t="shared" si="4"/>
        <v>2580150</v>
      </c>
      <c r="R9" s="84">
        <v>1295000</v>
      </c>
      <c r="S9" s="230">
        <f t="shared" si="6"/>
        <v>3875150</v>
      </c>
      <c r="T9" s="84">
        <v>0</v>
      </c>
      <c r="U9" s="230">
        <f t="shared" si="7"/>
        <v>3875150</v>
      </c>
      <c r="V9" s="230">
        <f>R9+T9</f>
        <v>1295000</v>
      </c>
      <c r="W9" s="84">
        <v>3784094.57</v>
      </c>
      <c r="X9" s="84">
        <f t="shared" si="8"/>
        <v>1386055.4300000002</v>
      </c>
      <c r="Y9" s="84">
        <f>V9*2-X9</f>
        <v>1203944.5699999998</v>
      </c>
      <c r="Z9" s="84">
        <f t="shared" si="9"/>
        <v>2590000</v>
      </c>
    </row>
    <row r="10" spans="2:26" s="21" customFormat="1" ht="13.5" customHeight="1">
      <c r="B10" s="157">
        <v>2</v>
      </c>
      <c r="C10" s="432"/>
      <c r="D10" s="184" t="s">
        <v>211</v>
      </c>
      <c r="E10" s="86"/>
      <c r="F10" s="86"/>
      <c r="G10" s="230">
        <v>492</v>
      </c>
      <c r="H10" s="230">
        <v>200</v>
      </c>
      <c r="I10" s="84">
        <v>0</v>
      </c>
      <c r="J10" s="230">
        <v>0</v>
      </c>
      <c r="K10" s="84">
        <f t="shared" si="0"/>
        <v>0</v>
      </c>
      <c r="L10" s="84">
        <f t="shared" si="1"/>
        <v>0</v>
      </c>
      <c r="M10" s="84">
        <v>0</v>
      </c>
      <c r="N10" s="230">
        <f t="shared" si="2"/>
        <v>200</v>
      </c>
      <c r="O10" s="84">
        <v>0</v>
      </c>
      <c r="P10" s="84">
        <f t="shared" si="3"/>
        <v>0</v>
      </c>
      <c r="Q10" s="230">
        <f t="shared" si="4"/>
        <v>200</v>
      </c>
      <c r="R10" s="84">
        <f t="shared" si="5"/>
        <v>0</v>
      </c>
      <c r="S10" s="230">
        <f t="shared" si="6"/>
        <v>200</v>
      </c>
      <c r="T10" s="84">
        <v>0</v>
      </c>
      <c r="U10" s="230">
        <f t="shared" si="7"/>
        <v>200</v>
      </c>
      <c r="V10" s="230">
        <f>R10+T10</f>
        <v>0</v>
      </c>
      <c r="W10" s="84">
        <v>0</v>
      </c>
      <c r="X10" s="84">
        <f t="shared" si="8"/>
        <v>200</v>
      </c>
      <c r="Y10" s="84">
        <v>0</v>
      </c>
      <c r="Z10" s="84">
        <f t="shared" si="9"/>
        <v>200</v>
      </c>
    </row>
    <row r="11" spans="2:26" s="21" customFormat="1" ht="12.75">
      <c r="B11" s="157">
        <v>3</v>
      </c>
      <c r="C11" s="432"/>
      <c r="D11" s="287" t="s">
        <v>51</v>
      </c>
      <c r="E11" s="86"/>
      <c r="F11" s="86"/>
      <c r="G11" s="230">
        <v>0</v>
      </c>
      <c r="H11" s="230">
        <v>0</v>
      </c>
      <c r="I11" s="84">
        <v>16488.06</v>
      </c>
      <c r="J11" s="230">
        <v>14920.117999999999</v>
      </c>
      <c r="K11" s="84">
        <f t="shared" si="0"/>
        <v>1567.9420000000027</v>
      </c>
      <c r="L11" s="84">
        <f t="shared" si="1"/>
        <v>130.66183333333356</v>
      </c>
      <c r="M11" s="84">
        <v>0</v>
      </c>
      <c r="N11" s="230">
        <f t="shared" si="2"/>
        <v>0</v>
      </c>
      <c r="O11" s="84">
        <v>0</v>
      </c>
      <c r="P11" s="84">
        <f t="shared" si="3"/>
        <v>0</v>
      </c>
      <c r="Q11" s="230">
        <f t="shared" si="4"/>
        <v>0</v>
      </c>
      <c r="R11" s="84">
        <f t="shared" si="5"/>
        <v>0</v>
      </c>
      <c r="S11" s="230">
        <f t="shared" si="6"/>
        <v>0</v>
      </c>
      <c r="T11" s="84">
        <v>0</v>
      </c>
      <c r="U11" s="230">
        <f t="shared" si="7"/>
        <v>0</v>
      </c>
      <c r="V11" s="230">
        <f>R11+T11</f>
        <v>0</v>
      </c>
      <c r="W11" s="84">
        <v>0</v>
      </c>
      <c r="X11" s="84">
        <f t="shared" si="8"/>
        <v>0</v>
      </c>
      <c r="Y11" s="84">
        <f>V11*2-X11</f>
        <v>0</v>
      </c>
      <c r="Z11" s="84">
        <f t="shared" si="9"/>
        <v>0</v>
      </c>
    </row>
    <row r="12" spans="2:27" s="21" customFormat="1" ht="13.5" thickBot="1">
      <c r="B12" s="224"/>
      <c r="C12" s="429"/>
      <c r="D12" s="253" t="s">
        <v>7</v>
      </c>
      <c r="E12" s="173">
        <v>7818000</v>
      </c>
      <c r="F12" s="315"/>
      <c r="G12" s="316">
        <v>14775640</v>
      </c>
      <c r="H12" s="316">
        <f aca="true" t="shared" si="11" ref="H12:Z12">SUM(H9:H11)</f>
        <v>1146000</v>
      </c>
      <c r="I12" s="317">
        <f t="shared" si="11"/>
        <v>15497332.870000001</v>
      </c>
      <c r="J12" s="317">
        <f t="shared" si="11"/>
        <v>1117088.8783130762</v>
      </c>
      <c r="K12" s="317">
        <f t="shared" si="11"/>
        <v>14380243.991686923</v>
      </c>
      <c r="L12" s="317">
        <f t="shared" si="11"/>
        <v>1198353.6659739104</v>
      </c>
      <c r="M12" s="317">
        <f t="shared" si="11"/>
        <v>1434350</v>
      </c>
      <c r="N12" s="316">
        <f t="shared" si="11"/>
        <v>2580350</v>
      </c>
      <c r="O12" s="316">
        <f t="shared" si="11"/>
        <v>0</v>
      </c>
      <c r="P12" s="316">
        <f t="shared" si="11"/>
        <v>1434350</v>
      </c>
      <c r="Q12" s="140">
        <f t="shared" si="11"/>
        <v>2580350</v>
      </c>
      <c r="R12" s="237">
        <f t="shared" si="11"/>
        <v>1295000</v>
      </c>
      <c r="S12" s="140">
        <f t="shared" si="11"/>
        <v>3875350</v>
      </c>
      <c r="T12" s="140">
        <f t="shared" si="11"/>
        <v>0</v>
      </c>
      <c r="U12" s="140">
        <f t="shared" si="11"/>
        <v>3875350</v>
      </c>
      <c r="V12" s="140">
        <f t="shared" si="11"/>
        <v>1295000</v>
      </c>
      <c r="W12" s="140">
        <f t="shared" si="11"/>
        <v>3784094.57</v>
      </c>
      <c r="X12" s="140">
        <f t="shared" si="11"/>
        <v>1386255.4300000002</v>
      </c>
      <c r="Y12" s="140">
        <f t="shared" si="11"/>
        <v>1203944.5699999998</v>
      </c>
      <c r="Z12" s="140">
        <f t="shared" si="11"/>
        <v>2590200</v>
      </c>
      <c r="AA12" s="242">
        <f>W12+Z12</f>
        <v>6374294.57</v>
      </c>
    </row>
    <row r="13" spans="2:26" s="83" customFormat="1" ht="12.75">
      <c r="B13" s="135">
        <v>1</v>
      </c>
      <c r="C13" s="427" t="s">
        <v>276</v>
      </c>
      <c r="D13" s="286" t="s">
        <v>8</v>
      </c>
      <c r="E13" s="158"/>
      <c r="F13" s="158"/>
      <c r="G13" s="319">
        <v>2487038.29</v>
      </c>
      <c r="H13" s="319">
        <f>ROUND(G13*174000/2581220,0)</f>
        <v>167651</v>
      </c>
      <c r="I13" s="320">
        <v>2510908.04</v>
      </c>
      <c r="J13" s="319">
        <v>185523.41465144398</v>
      </c>
      <c r="K13" s="320">
        <f t="shared" si="0"/>
        <v>2325384.625348556</v>
      </c>
      <c r="L13" s="320">
        <f t="shared" si="1"/>
        <v>193782.05211237966</v>
      </c>
      <c r="M13" s="320">
        <v>250800</v>
      </c>
      <c r="N13" s="319">
        <f t="shared" si="2"/>
        <v>418451</v>
      </c>
      <c r="O13" s="84">
        <v>0</v>
      </c>
      <c r="P13" s="84">
        <f t="shared" si="3"/>
        <v>250800</v>
      </c>
      <c r="Q13" s="284">
        <f t="shared" si="4"/>
        <v>418451</v>
      </c>
      <c r="R13" s="236">
        <f t="shared" si="5"/>
        <v>226974</v>
      </c>
      <c r="S13" s="284">
        <f t="shared" si="6"/>
        <v>645425</v>
      </c>
      <c r="T13" s="236">
        <v>0</v>
      </c>
      <c r="U13" s="284">
        <f t="shared" si="7"/>
        <v>645425</v>
      </c>
      <c r="V13" s="284">
        <v>250000</v>
      </c>
      <c r="W13" s="84">
        <v>514193.72</v>
      </c>
      <c r="X13" s="84">
        <f t="shared" si="8"/>
        <v>381231.28</v>
      </c>
      <c r="Y13" s="84">
        <f>V13*2-X13</f>
        <v>118768.71999999997</v>
      </c>
      <c r="Z13" s="84">
        <f t="shared" si="9"/>
        <v>500000</v>
      </c>
    </row>
    <row r="14" spans="2:26" s="83" customFormat="1" ht="12.75">
      <c r="B14" s="136">
        <v>2</v>
      </c>
      <c r="C14" s="428"/>
      <c r="D14" s="184" t="s">
        <v>211</v>
      </c>
      <c r="E14" s="5"/>
      <c r="F14" s="5"/>
      <c r="G14" s="230">
        <v>44286.35</v>
      </c>
      <c r="H14" s="284">
        <f>ROUND(G14*174000/2581220,0)</f>
        <v>2985</v>
      </c>
      <c r="I14" s="84">
        <v>34065.98</v>
      </c>
      <c r="J14" s="230">
        <v>12106.62983706283</v>
      </c>
      <c r="K14" s="84">
        <f t="shared" si="0"/>
        <v>21959.350162937175</v>
      </c>
      <c r="L14" s="84">
        <f t="shared" si="1"/>
        <v>1829.9458469114313</v>
      </c>
      <c r="M14" s="84">
        <v>2600</v>
      </c>
      <c r="N14" s="230">
        <f t="shared" si="2"/>
        <v>5585</v>
      </c>
      <c r="O14" s="84">
        <v>0</v>
      </c>
      <c r="P14" s="84">
        <f t="shared" si="3"/>
        <v>2600</v>
      </c>
      <c r="Q14" s="230">
        <f t="shared" si="4"/>
        <v>5585</v>
      </c>
      <c r="R14" s="84">
        <f t="shared" si="5"/>
        <v>2353</v>
      </c>
      <c r="S14" s="230">
        <f t="shared" si="6"/>
        <v>7938</v>
      </c>
      <c r="T14" s="84">
        <v>0</v>
      </c>
      <c r="U14" s="230">
        <f t="shared" si="7"/>
        <v>7938</v>
      </c>
      <c r="V14" s="230">
        <v>2300</v>
      </c>
      <c r="W14" s="84">
        <v>5487.5</v>
      </c>
      <c r="X14" s="84">
        <f t="shared" si="8"/>
        <v>4750.5</v>
      </c>
      <c r="Y14" s="84">
        <v>0</v>
      </c>
      <c r="Z14" s="84">
        <f t="shared" si="9"/>
        <v>4750.5</v>
      </c>
    </row>
    <row r="15" spans="2:26" s="83" customFormat="1" ht="12.75">
      <c r="B15" s="136">
        <v>3</v>
      </c>
      <c r="C15" s="428"/>
      <c r="D15" s="5" t="s">
        <v>187</v>
      </c>
      <c r="E15" s="5"/>
      <c r="F15" s="5"/>
      <c r="G15" s="230">
        <v>8447.36</v>
      </c>
      <c r="H15" s="284">
        <f>ROUND(G15*174000/2581220,0)+1</f>
        <v>570</v>
      </c>
      <c r="I15" s="84">
        <v>10283.32</v>
      </c>
      <c r="J15" s="230">
        <v>4498.95</v>
      </c>
      <c r="K15" s="84">
        <f t="shared" si="0"/>
        <v>5784.37</v>
      </c>
      <c r="L15" s="84">
        <f t="shared" si="1"/>
        <v>482.0308333333333</v>
      </c>
      <c r="M15" s="84">
        <v>1140</v>
      </c>
      <c r="N15" s="230">
        <f t="shared" si="2"/>
        <v>1710</v>
      </c>
      <c r="O15" s="84">
        <v>0</v>
      </c>
      <c r="P15" s="84">
        <f t="shared" si="3"/>
        <v>1140</v>
      </c>
      <c r="Q15" s="230">
        <f t="shared" si="4"/>
        <v>1710</v>
      </c>
      <c r="R15" s="84">
        <f t="shared" si="5"/>
        <v>1032</v>
      </c>
      <c r="S15" s="230">
        <f t="shared" si="6"/>
        <v>2742</v>
      </c>
      <c r="T15" s="84">
        <v>0</v>
      </c>
      <c r="U15" s="230">
        <f t="shared" si="7"/>
        <v>2742</v>
      </c>
      <c r="V15" s="230">
        <v>1030</v>
      </c>
      <c r="W15" s="84">
        <v>0</v>
      </c>
      <c r="X15" s="84">
        <f t="shared" si="8"/>
        <v>3772</v>
      </c>
      <c r="Y15" s="84">
        <v>0</v>
      </c>
      <c r="Z15" s="84">
        <f t="shared" si="9"/>
        <v>3772</v>
      </c>
    </row>
    <row r="16" spans="2:26" s="83" customFormat="1" ht="12.75">
      <c r="B16" s="171">
        <v>4</v>
      </c>
      <c r="C16" s="429"/>
      <c r="D16" s="287" t="s">
        <v>51</v>
      </c>
      <c r="E16" s="5"/>
      <c r="F16" s="5"/>
      <c r="G16" s="230">
        <v>41448</v>
      </c>
      <c r="H16" s="284">
        <f>ROUND(G16*174000/2581220,0)</f>
        <v>2794</v>
      </c>
      <c r="I16" s="84">
        <v>0</v>
      </c>
      <c r="J16" s="230">
        <v>0</v>
      </c>
      <c r="K16" s="84">
        <f t="shared" si="0"/>
        <v>0</v>
      </c>
      <c r="L16" s="84">
        <f t="shared" si="1"/>
        <v>0</v>
      </c>
      <c r="M16" s="84">
        <v>0</v>
      </c>
      <c r="N16" s="230">
        <f t="shared" si="2"/>
        <v>2794</v>
      </c>
      <c r="O16" s="84">
        <v>0</v>
      </c>
      <c r="P16" s="84">
        <f t="shared" si="3"/>
        <v>0</v>
      </c>
      <c r="Q16" s="230">
        <f t="shared" si="4"/>
        <v>2794</v>
      </c>
      <c r="R16" s="84">
        <f t="shared" si="5"/>
        <v>0</v>
      </c>
      <c r="S16" s="230">
        <f t="shared" si="6"/>
        <v>2794</v>
      </c>
      <c r="T16" s="84">
        <v>0</v>
      </c>
      <c r="U16" s="230">
        <f t="shared" si="7"/>
        <v>2794</v>
      </c>
      <c r="V16" s="230">
        <f>R16+T16</f>
        <v>0</v>
      </c>
      <c r="W16" s="84">
        <v>0</v>
      </c>
      <c r="X16" s="84">
        <f t="shared" si="8"/>
        <v>2794</v>
      </c>
      <c r="Y16" s="84">
        <v>0</v>
      </c>
      <c r="Z16" s="84">
        <f t="shared" si="9"/>
        <v>2794</v>
      </c>
    </row>
    <row r="17" spans="2:27" s="85" customFormat="1" ht="13.5" thickBot="1">
      <c r="B17" s="123"/>
      <c r="C17" s="430"/>
      <c r="D17" s="288" t="s">
        <v>7</v>
      </c>
      <c r="E17" s="2">
        <v>1302000</v>
      </c>
      <c r="F17" s="124"/>
      <c r="G17" s="140">
        <v>2581220</v>
      </c>
      <c r="H17" s="140">
        <f aca="true" t="shared" si="12" ref="H17:Z17">SUM(H13:H16)</f>
        <v>174000</v>
      </c>
      <c r="I17" s="237">
        <f t="shared" si="12"/>
        <v>2555257.34</v>
      </c>
      <c r="J17" s="237">
        <f t="shared" si="12"/>
        <v>202128.9944885068</v>
      </c>
      <c r="K17" s="237">
        <f t="shared" si="12"/>
        <v>2353128.3455114933</v>
      </c>
      <c r="L17" s="237">
        <f t="shared" si="12"/>
        <v>196094.02879262442</v>
      </c>
      <c r="M17" s="237">
        <f t="shared" si="12"/>
        <v>254540</v>
      </c>
      <c r="N17" s="140">
        <f t="shared" si="12"/>
        <v>428540</v>
      </c>
      <c r="O17" s="140">
        <f t="shared" si="12"/>
        <v>0</v>
      </c>
      <c r="P17" s="140">
        <f t="shared" si="12"/>
        <v>254540</v>
      </c>
      <c r="Q17" s="140">
        <f t="shared" si="12"/>
        <v>428540</v>
      </c>
      <c r="R17" s="140">
        <f t="shared" si="12"/>
        <v>230359</v>
      </c>
      <c r="S17" s="140">
        <f t="shared" si="12"/>
        <v>658899</v>
      </c>
      <c r="T17" s="140">
        <f t="shared" si="12"/>
        <v>0</v>
      </c>
      <c r="U17" s="140">
        <f t="shared" si="12"/>
        <v>658899</v>
      </c>
      <c r="V17" s="140">
        <f t="shared" si="12"/>
        <v>253330</v>
      </c>
      <c r="W17" s="140">
        <f t="shared" si="12"/>
        <v>519681.22</v>
      </c>
      <c r="X17" s="140">
        <f t="shared" si="12"/>
        <v>392547.78</v>
      </c>
      <c r="Y17" s="140">
        <f t="shared" si="12"/>
        <v>118768.71999999997</v>
      </c>
      <c r="Z17" s="140">
        <f t="shared" si="12"/>
        <v>511316.5</v>
      </c>
      <c r="AA17" s="242">
        <f>W17+Z17</f>
        <v>1030997.72</v>
      </c>
    </row>
    <row r="18" spans="2:26" s="21" customFormat="1" ht="12.75">
      <c r="B18" s="122">
        <v>1</v>
      </c>
      <c r="C18" s="433" t="s">
        <v>107</v>
      </c>
      <c r="D18" s="286" t="s">
        <v>8</v>
      </c>
      <c r="E18" s="158"/>
      <c r="F18" s="158"/>
      <c r="G18" s="319">
        <v>8797810</v>
      </c>
      <c r="H18" s="319">
        <v>609500</v>
      </c>
      <c r="I18" s="320">
        <v>8287199.8</v>
      </c>
      <c r="J18" s="319">
        <v>1487882.5487761558</v>
      </c>
      <c r="K18" s="84">
        <f t="shared" si="0"/>
        <v>6799317.251223844</v>
      </c>
      <c r="L18" s="84">
        <f t="shared" si="1"/>
        <v>566609.7709353203</v>
      </c>
      <c r="M18" s="84">
        <v>772000</v>
      </c>
      <c r="N18" s="230">
        <f t="shared" si="2"/>
        <v>1381500</v>
      </c>
      <c r="O18" s="84">
        <v>0</v>
      </c>
      <c r="P18" s="84">
        <f t="shared" si="3"/>
        <v>772000</v>
      </c>
      <c r="Q18" s="230">
        <f t="shared" si="4"/>
        <v>1381500</v>
      </c>
      <c r="R18" s="84">
        <f t="shared" si="5"/>
        <v>698660</v>
      </c>
      <c r="S18" s="230">
        <f t="shared" si="6"/>
        <v>2080160</v>
      </c>
      <c r="T18" s="84">
        <v>0</v>
      </c>
      <c r="U18" s="230">
        <f t="shared" si="7"/>
        <v>2080160</v>
      </c>
      <c r="V18" s="230">
        <v>800000</v>
      </c>
      <c r="W18" s="84">
        <v>2080017.18</v>
      </c>
      <c r="X18" s="84">
        <f t="shared" si="8"/>
        <v>800142.8200000001</v>
      </c>
      <c r="Y18" s="84">
        <f>V18*2-X18</f>
        <v>799857.1799999999</v>
      </c>
      <c r="Z18" s="84">
        <f t="shared" si="9"/>
        <v>1600000</v>
      </c>
    </row>
    <row r="19" spans="2:26" s="21" customFormat="1" ht="17.25" customHeight="1">
      <c r="B19" s="157">
        <v>2</v>
      </c>
      <c r="C19" s="434"/>
      <c r="D19" s="184" t="s">
        <v>211</v>
      </c>
      <c r="E19" s="86"/>
      <c r="F19" s="86"/>
      <c r="G19" s="230">
        <v>3890</v>
      </c>
      <c r="H19" s="230">
        <v>500</v>
      </c>
      <c r="I19" s="84">
        <v>0</v>
      </c>
      <c r="J19" s="230">
        <v>229857.28122608064</v>
      </c>
      <c r="K19" s="84">
        <v>0</v>
      </c>
      <c r="L19" s="84">
        <f t="shared" si="1"/>
        <v>0</v>
      </c>
      <c r="M19" s="84">
        <v>0</v>
      </c>
      <c r="N19" s="230">
        <f t="shared" si="2"/>
        <v>500</v>
      </c>
      <c r="O19" s="84">
        <v>0</v>
      </c>
      <c r="P19" s="84">
        <f t="shared" si="3"/>
        <v>0</v>
      </c>
      <c r="Q19" s="230">
        <f t="shared" si="4"/>
        <v>500</v>
      </c>
      <c r="R19" s="84">
        <f t="shared" si="5"/>
        <v>0</v>
      </c>
      <c r="S19" s="230">
        <f t="shared" si="6"/>
        <v>500</v>
      </c>
      <c r="T19" s="84">
        <v>0</v>
      </c>
      <c r="U19" s="230">
        <f t="shared" si="7"/>
        <v>500</v>
      </c>
      <c r="V19" s="230">
        <f>R19+T19</f>
        <v>0</v>
      </c>
      <c r="W19" s="84">
        <v>0</v>
      </c>
      <c r="X19" s="84">
        <f t="shared" si="8"/>
        <v>500</v>
      </c>
      <c r="Y19" s="84">
        <v>0</v>
      </c>
      <c r="Z19" s="84">
        <f t="shared" si="9"/>
        <v>500</v>
      </c>
    </row>
    <row r="20" spans="2:26" s="21" customFormat="1" ht="12.75">
      <c r="B20" s="157">
        <v>3</v>
      </c>
      <c r="C20" s="434"/>
      <c r="D20" s="287" t="s">
        <v>51</v>
      </c>
      <c r="E20" s="86"/>
      <c r="F20" s="86"/>
      <c r="G20" s="230">
        <v>0</v>
      </c>
      <c r="H20" s="84">
        <v>0</v>
      </c>
      <c r="I20" s="84">
        <v>0</v>
      </c>
      <c r="J20" s="230">
        <v>523824.47999776376</v>
      </c>
      <c r="K20" s="84">
        <v>0</v>
      </c>
      <c r="L20" s="84">
        <f t="shared" si="1"/>
        <v>0</v>
      </c>
      <c r="M20" s="84">
        <v>0</v>
      </c>
      <c r="N20" s="230">
        <f t="shared" si="2"/>
        <v>0</v>
      </c>
      <c r="O20" s="84">
        <v>0</v>
      </c>
      <c r="P20" s="84">
        <f t="shared" si="3"/>
        <v>0</v>
      </c>
      <c r="Q20" s="230">
        <f t="shared" si="4"/>
        <v>0</v>
      </c>
      <c r="R20" s="84">
        <f t="shared" si="5"/>
        <v>0</v>
      </c>
      <c r="S20" s="230">
        <f t="shared" si="6"/>
        <v>0</v>
      </c>
      <c r="T20" s="84">
        <v>0</v>
      </c>
      <c r="U20" s="230">
        <f t="shared" si="7"/>
        <v>0</v>
      </c>
      <c r="V20" s="230">
        <f>R20+T20</f>
        <v>0</v>
      </c>
      <c r="W20" s="84">
        <v>0</v>
      </c>
      <c r="X20" s="84">
        <f t="shared" si="8"/>
        <v>0</v>
      </c>
      <c r="Y20" s="84">
        <f>V20*2-X20</f>
        <v>0</v>
      </c>
      <c r="Z20" s="84">
        <f t="shared" si="9"/>
        <v>0</v>
      </c>
    </row>
    <row r="21" spans="2:27" s="21" customFormat="1" ht="13.5" thickBot="1">
      <c r="B21" s="123"/>
      <c r="C21" s="435"/>
      <c r="D21" s="288" t="s">
        <v>7</v>
      </c>
      <c r="E21" s="2">
        <v>4464000</v>
      </c>
      <c r="F21" s="124"/>
      <c r="G21" s="140">
        <v>8801700</v>
      </c>
      <c r="H21" s="292">
        <f aca="true" t="shared" si="13" ref="H21:Z21">SUM(H18:H20)</f>
        <v>610000</v>
      </c>
      <c r="I21" s="237">
        <f t="shared" si="13"/>
        <v>8287199.8</v>
      </c>
      <c r="J21" s="237">
        <f t="shared" si="13"/>
        <v>2241564.31</v>
      </c>
      <c r="K21" s="237">
        <f t="shared" si="13"/>
        <v>6799317.251223844</v>
      </c>
      <c r="L21" s="237">
        <f t="shared" si="13"/>
        <v>566609.7709353203</v>
      </c>
      <c r="M21" s="237">
        <f t="shared" si="13"/>
        <v>772000</v>
      </c>
      <c r="N21" s="140">
        <f t="shared" si="13"/>
        <v>1382000</v>
      </c>
      <c r="O21" s="140">
        <f t="shared" si="13"/>
        <v>0</v>
      </c>
      <c r="P21" s="140">
        <f t="shared" si="13"/>
        <v>772000</v>
      </c>
      <c r="Q21" s="140">
        <f t="shared" si="13"/>
        <v>1382000</v>
      </c>
      <c r="R21" s="140">
        <f t="shared" si="13"/>
        <v>698660</v>
      </c>
      <c r="S21" s="140">
        <f t="shared" si="13"/>
        <v>2080660</v>
      </c>
      <c r="T21" s="140">
        <f t="shared" si="13"/>
        <v>0</v>
      </c>
      <c r="U21" s="140">
        <f t="shared" si="13"/>
        <v>2080660</v>
      </c>
      <c r="V21" s="140">
        <f t="shared" si="13"/>
        <v>800000</v>
      </c>
      <c r="W21" s="140">
        <f t="shared" si="13"/>
        <v>2080017.18</v>
      </c>
      <c r="X21" s="140">
        <f t="shared" si="13"/>
        <v>800642.8200000001</v>
      </c>
      <c r="Y21" s="140">
        <f t="shared" si="13"/>
        <v>799857.1799999999</v>
      </c>
      <c r="Z21" s="140">
        <f t="shared" si="13"/>
        <v>1600500</v>
      </c>
      <c r="AA21" s="242">
        <f>W21+Z21</f>
        <v>3680517.1799999997</v>
      </c>
    </row>
    <row r="22" spans="2:26" s="21" customFormat="1" ht="12.75">
      <c r="B22" s="122">
        <v>1</v>
      </c>
      <c r="C22" s="433" t="s">
        <v>108</v>
      </c>
      <c r="D22" s="286" t="s">
        <v>8</v>
      </c>
      <c r="E22" s="158"/>
      <c r="F22" s="158"/>
      <c r="G22" s="319">
        <v>1359140</v>
      </c>
      <c r="H22" s="319">
        <v>0</v>
      </c>
      <c r="I22" s="320">
        <v>304236.77</v>
      </c>
      <c r="J22" s="319">
        <v>229857.28122608064</v>
      </c>
      <c r="K22" s="320">
        <f t="shared" si="0"/>
        <v>74379.48877391938</v>
      </c>
      <c r="L22" s="320">
        <f t="shared" si="1"/>
        <v>6198.290731159948</v>
      </c>
      <c r="M22" s="320">
        <v>51000</v>
      </c>
      <c r="N22" s="319">
        <f t="shared" si="2"/>
        <v>51000</v>
      </c>
      <c r="O22" s="84">
        <v>0</v>
      </c>
      <c r="P22" s="84">
        <f t="shared" si="3"/>
        <v>51000</v>
      </c>
      <c r="Q22" s="230">
        <f t="shared" si="4"/>
        <v>51000</v>
      </c>
      <c r="R22" s="84">
        <f t="shared" si="5"/>
        <v>46155</v>
      </c>
      <c r="S22" s="230">
        <f t="shared" si="6"/>
        <v>97155</v>
      </c>
      <c r="T22" s="84">
        <v>403100</v>
      </c>
      <c r="U22" s="230">
        <f t="shared" si="7"/>
        <v>500255</v>
      </c>
      <c r="V22" s="230">
        <v>0</v>
      </c>
      <c r="W22" s="84">
        <v>499709.25</v>
      </c>
      <c r="X22" s="84">
        <f t="shared" si="8"/>
        <v>545.75</v>
      </c>
      <c r="Y22" s="84">
        <v>0</v>
      </c>
      <c r="Z22" s="84">
        <f t="shared" si="9"/>
        <v>545.75</v>
      </c>
    </row>
    <row r="23" spans="2:26" s="21" customFormat="1" ht="12.75">
      <c r="B23" s="157">
        <v>2</v>
      </c>
      <c r="C23" s="434"/>
      <c r="D23" s="287" t="s">
        <v>51</v>
      </c>
      <c r="E23" s="86"/>
      <c r="F23" s="86"/>
      <c r="G23" s="230">
        <v>0</v>
      </c>
      <c r="H23" s="230">
        <v>0</v>
      </c>
      <c r="I23" s="84">
        <v>0</v>
      </c>
      <c r="J23" s="230">
        <v>0</v>
      </c>
      <c r="K23" s="84">
        <f t="shared" si="0"/>
        <v>0</v>
      </c>
      <c r="L23" s="84">
        <f t="shared" si="1"/>
        <v>0</v>
      </c>
      <c r="M23" s="213">
        <v>0</v>
      </c>
      <c r="N23" s="230">
        <f t="shared" si="2"/>
        <v>0</v>
      </c>
      <c r="O23" s="84">
        <v>0</v>
      </c>
      <c r="P23" s="84">
        <f t="shared" si="3"/>
        <v>0</v>
      </c>
      <c r="Q23" s="230">
        <f t="shared" si="4"/>
        <v>0</v>
      </c>
      <c r="R23" s="84">
        <f t="shared" si="5"/>
        <v>0</v>
      </c>
      <c r="S23" s="230">
        <f t="shared" si="6"/>
        <v>0</v>
      </c>
      <c r="T23" s="84">
        <v>0</v>
      </c>
      <c r="U23" s="230">
        <f t="shared" si="7"/>
        <v>0</v>
      </c>
      <c r="V23" s="230">
        <f>R23+T23</f>
        <v>0</v>
      </c>
      <c r="W23" s="84">
        <v>0</v>
      </c>
      <c r="X23" s="84">
        <f t="shared" si="8"/>
        <v>0</v>
      </c>
      <c r="Y23" s="84">
        <f>V23*2-X23</f>
        <v>0</v>
      </c>
      <c r="Z23" s="84">
        <f t="shared" si="9"/>
        <v>0</v>
      </c>
    </row>
    <row r="24" spans="2:27" s="21" customFormat="1" ht="13.5" thickBot="1">
      <c r="B24" s="123">
        <v>3</v>
      </c>
      <c r="C24" s="435"/>
      <c r="D24" s="288" t="s">
        <v>7</v>
      </c>
      <c r="E24" s="2">
        <v>65000</v>
      </c>
      <c r="F24" s="124"/>
      <c r="G24" s="140">
        <v>1359140</v>
      </c>
      <c r="H24" s="140">
        <f aca="true" t="shared" si="14" ref="H24:Z24">SUM(H22:H23)</f>
        <v>0</v>
      </c>
      <c r="I24" s="237">
        <f t="shared" si="14"/>
        <v>304236.77</v>
      </c>
      <c r="J24" s="237">
        <f t="shared" si="14"/>
        <v>229857.28122608064</v>
      </c>
      <c r="K24" s="237">
        <f t="shared" si="14"/>
        <v>74379.48877391938</v>
      </c>
      <c r="L24" s="237">
        <f t="shared" si="14"/>
        <v>6198.290731159948</v>
      </c>
      <c r="M24" s="237">
        <f t="shared" si="14"/>
        <v>51000</v>
      </c>
      <c r="N24" s="140">
        <f t="shared" si="14"/>
        <v>51000</v>
      </c>
      <c r="O24" s="140">
        <f t="shared" si="14"/>
        <v>0</v>
      </c>
      <c r="P24" s="140">
        <f t="shared" si="14"/>
        <v>51000</v>
      </c>
      <c r="Q24" s="140">
        <f t="shared" si="14"/>
        <v>51000</v>
      </c>
      <c r="R24" s="140">
        <f t="shared" si="14"/>
        <v>46155</v>
      </c>
      <c r="S24" s="140">
        <f t="shared" si="14"/>
        <v>97155</v>
      </c>
      <c r="T24" s="140">
        <f t="shared" si="14"/>
        <v>403100</v>
      </c>
      <c r="U24" s="140">
        <f t="shared" si="14"/>
        <v>500255</v>
      </c>
      <c r="V24" s="140">
        <f t="shared" si="14"/>
        <v>0</v>
      </c>
      <c r="W24" s="140">
        <f t="shared" si="14"/>
        <v>499709.25</v>
      </c>
      <c r="X24" s="140">
        <f t="shared" si="14"/>
        <v>545.75</v>
      </c>
      <c r="Y24" s="140">
        <f t="shared" si="14"/>
        <v>0</v>
      </c>
      <c r="Z24" s="140">
        <f t="shared" si="14"/>
        <v>545.75</v>
      </c>
      <c r="AA24" s="242">
        <f>W24+Z24</f>
        <v>500255</v>
      </c>
    </row>
    <row r="25" spans="2:26" s="83" customFormat="1" ht="12.75">
      <c r="B25" s="153">
        <v>1</v>
      </c>
      <c r="C25" s="436" t="s">
        <v>175</v>
      </c>
      <c r="D25" s="289" t="s">
        <v>8</v>
      </c>
      <c r="E25" s="156"/>
      <c r="F25" s="156"/>
      <c r="G25" s="284">
        <v>3097360.24</v>
      </c>
      <c r="H25" s="284">
        <f>ROUND(G25*340000/3396660,0)-1</f>
        <v>310040</v>
      </c>
      <c r="I25" s="236">
        <v>4361331.9</v>
      </c>
      <c r="J25" s="284">
        <v>523824.47999776376</v>
      </c>
      <c r="K25" s="236">
        <f t="shared" si="0"/>
        <v>3837507.4200022365</v>
      </c>
      <c r="L25" s="236">
        <f t="shared" si="1"/>
        <v>319792.28500018636</v>
      </c>
      <c r="M25" s="236">
        <v>417000</v>
      </c>
      <c r="N25" s="284">
        <f t="shared" si="2"/>
        <v>727040</v>
      </c>
      <c r="O25" s="84">
        <v>0</v>
      </c>
      <c r="P25" s="84">
        <f t="shared" si="3"/>
        <v>417000</v>
      </c>
      <c r="Q25" s="230">
        <f t="shared" si="4"/>
        <v>727040</v>
      </c>
      <c r="R25" s="84">
        <f t="shared" si="5"/>
        <v>377385</v>
      </c>
      <c r="S25" s="230">
        <f t="shared" si="6"/>
        <v>1104425</v>
      </c>
      <c r="T25" s="84">
        <v>0</v>
      </c>
      <c r="U25" s="230">
        <f t="shared" si="7"/>
        <v>1104425</v>
      </c>
      <c r="V25" s="230">
        <v>375000</v>
      </c>
      <c r="W25" s="84">
        <v>1102498.77</v>
      </c>
      <c r="X25" s="84">
        <f t="shared" si="8"/>
        <v>376926.23</v>
      </c>
      <c r="Y25" s="84">
        <f>V25*2-X25</f>
        <v>373073.77</v>
      </c>
      <c r="Z25" s="84">
        <f t="shared" si="9"/>
        <v>750000</v>
      </c>
    </row>
    <row r="26" spans="2:26" s="83" customFormat="1" ht="12.75">
      <c r="B26" s="136">
        <v>2</v>
      </c>
      <c r="C26" s="437"/>
      <c r="D26" s="5" t="s">
        <v>187</v>
      </c>
      <c r="E26" s="5"/>
      <c r="F26" s="5"/>
      <c r="G26" s="230">
        <v>1875</v>
      </c>
      <c r="H26" s="230">
        <f>ROUND(G26*340000/3396660,0)</f>
        <v>188</v>
      </c>
      <c r="I26" s="84">
        <v>0</v>
      </c>
      <c r="J26" s="230">
        <v>0</v>
      </c>
      <c r="K26" s="84">
        <f t="shared" si="0"/>
        <v>0</v>
      </c>
      <c r="L26" s="84">
        <f t="shared" si="1"/>
        <v>0</v>
      </c>
      <c r="M26" s="84">
        <v>0</v>
      </c>
      <c r="N26" s="230">
        <f t="shared" si="2"/>
        <v>188</v>
      </c>
      <c r="O26" s="84">
        <v>0</v>
      </c>
      <c r="P26" s="84">
        <f t="shared" si="3"/>
        <v>0</v>
      </c>
      <c r="Q26" s="230">
        <f t="shared" si="4"/>
        <v>188</v>
      </c>
      <c r="R26" s="84">
        <f t="shared" si="5"/>
        <v>0</v>
      </c>
      <c r="S26" s="230">
        <f t="shared" si="6"/>
        <v>188</v>
      </c>
      <c r="T26" s="84">
        <v>0</v>
      </c>
      <c r="U26" s="230">
        <f t="shared" si="7"/>
        <v>188</v>
      </c>
      <c r="V26" s="230">
        <f>R26+T26</f>
        <v>0</v>
      </c>
      <c r="W26" s="84">
        <v>0</v>
      </c>
      <c r="X26" s="84">
        <f t="shared" si="8"/>
        <v>188</v>
      </c>
      <c r="Y26" s="84">
        <v>0</v>
      </c>
      <c r="Z26" s="84">
        <f t="shared" si="9"/>
        <v>188</v>
      </c>
    </row>
    <row r="27" spans="2:26" s="83" customFormat="1" ht="13.5" customHeight="1">
      <c r="B27" s="171">
        <v>3</v>
      </c>
      <c r="C27" s="438"/>
      <c r="D27" s="184" t="s">
        <v>211</v>
      </c>
      <c r="E27" s="5"/>
      <c r="F27" s="5"/>
      <c r="G27" s="230">
        <v>297424.76</v>
      </c>
      <c r="H27" s="230">
        <f>ROUND(G27*340000/3396660,0)</f>
        <v>29772</v>
      </c>
      <c r="I27" s="84">
        <v>310441.23</v>
      </c>
      <c r="J27" s="230">
        <v>7204.52999999997</v>
      </c>
      <c r="K27" s="84">
        <f t="shared" si="0"/>
        <v>303236.7</v>
      </c>
      <c r="L27" s="84">
        <f t="shared" si="1"/>
        <v>25269.725000000002</v>
      </c>
      <c r="M27" s="84">
        <v>22000</v>
      </c>
      <c r="N27" s="230">
        <f t="shared" si="2"/>
        <v>51772</v>
      </c>
      <c r="O27" s="84">
        <v>0</v>
      </c>
      <c r="P27" s="84">
        <f t="shared" si="3"/>
        <v>22000</v>
      </c>
      <c r="Q27" s="230">
        <f t="shared" si="4"/>
        <v>51772</v>
      </c>
      <c r="R27" s="84">
        <f t="shared" si="5"/>
        <v>19910</v>
      </c>
      <c r="S27" s="230">
        <f t="shared" si="6"/>
        <v>71682</v>
      </c>
      <c r="T27" s="84">
        <v>0</v>
      </c>
      <c r="U27" s="230">
        <f t="shared" si="7"/>
        <v>71682</v>
      </c>
      <c r="V27" s="230">
        <v>19900</v>
      </c>
      <c r="W27" s="84">
        <v>0</v>
      </c>
      <c r="X27" s="84">
        <f t="shared" si="8"/>
        <v>91582</v>
      </c>
      <c r="Y27" s="84">
        <v>0</v>
      </c>
      <c r="Z27" s="84">
        <f t="shared" si="9"/>
        <v>91582</v>
      </c>
    </row>
    <row r="28" spans="2:26" s="83" customFormat="1" ht="12.75">
      <c r="B28" s="171">
        <v>4</v>
      </c>
      <c r="C28" s="438"/>
      <c r="D28" s="287" t="s">
        <v>51</v>
      </c>
      <c r="E28" s="5"/>
      <c r="F28" s="5"/>
      <c r="G28" s="230">
        <v>0</v>
      </c>
      <c r="H28" s="230">
        <f>ROUND(G28*340000/3396660,0)</f>
        <v>0</v>
      </c>
      <c r="I28" s="84">
        <v>0</v>
      </c>
      <c r="J28" s="230">
        <v>0</v>
      </c>
      <c r="K28" s="84">
        <f t="shared" si="0"/>
        <v>0</v>
      </c>
      <c r="L28" s="84">
        <f t="shared" si="1"/>
        <v>0</v>
      </c>
      <c r="M28" s="84">
        <v>0</v>
      </c>
      <c r="N28" s="230">
        <f t="shared" si="2"/>
        <v>0</v>
      </c>
      <c r="O28" s="84">
        <v>0</v>
      </c>
      <c r="P28" s="84">
        <f t="shared" si="3"/>
        <v>0</v>
      </c>
      <c r="Q28" s="230">
        <f t="shared" si="4"/>
        <v>0</v>
      </c>
      <c r="R28" s="84">
        <f t="shared" si="5"/>
        <v>0</v>
      </c>
      <c r="S28" s="230">
        <f t="shared" si="6"/>
        <v>0</v>
      </c>
      <c r="T28" s="84">
        <v>0</v>
      </c>
      <c r="U28" s="230">
        <f t="shared" si="7"/>
        <v>0</v>
      </c>
      <c r="V28" s="230">
        <f>R28+T28</f>
        <v>0</v>
      </c>
      <c r="W28" s="84">
        <v>0</v>
      </c>
      <c r="X28" s="84">
        <f t="shared" si="8"/>
        <v>0</v>
      </c>
      <c r="Y28" s="84">
        <f>V28*2-X28</f>
        <v>0</v>
      </c>
      <c r="Z28" s="84">
        <f t="shared" si="9"/>
        <v>0</v>
      </c>
    </row>
    <row r="29" spans="2:27" s="85" customFormat="1" ht="13.5" thickBot="1">
      <c r="B29" s="123"/>
      <c r="C29" s="439"/>
      <c r="D29" s="288" t="s">
        <v>7</v>
      </c>
      <c r="E29" s="2">
        <v>2163000</v>
      </c>
      <c r="F29" s="124"/>
      <c r="G29" s="140">
        <f>SUM(G25:G28)</f>
        <v>3396660</v>
      </c>
      <c r="H29" s="140">
        <f aca="true" t="shared" si="15" ref="H29:Z29">SUM(H25:H28)</f>
        <v>340000</v>
      </c>
      <c r="I29" s="140">
        <f t="shared" si="15"/>
        <v>4671773.130000001</v>
      </c>
      <c r="J29" s="140">
        <f t="shared" si="15"/>
        <v>531029.0099977637</v>
      </c>
      <c r="K29" s="140">
        <f t="shared" si="15"/>
        <v>4140744.1200022367</v>
      </c>
      <c r="L29" s="140">
        <f t="shared" si="15"/>
        <v>345062.01000018633</v>
      </c>
      <c r="M29" s="140">
        <f t="shared" si="15"/>
        <v>439000</v>
      </c>
      <c r="N29" s="140">
        <f t="shared" si="15"/>
        <v>779000</v>
      </c>
      <c r="O29" s="140">
        <f t="shared" si="15"/>
        <v>0</v>
      </c>
      <c r="P29" s="140">
        <f t="shared" si="15"/>
        <v>439000</v>
      </c>
      <c r="Q29" s="140">
        <f t="shared" si="15"/>
        <v>779000</v>
      </c>
      <c r="R29" s="140">
        <f t="shared" si="15"/>
        <v>397295</v>
      </c>
      <c r="S29" s="140">
        <f t="shared" si="15"/>
        <v>1176295</v>
      </c>
      <c r="T29" s="140">
        <f t="shared" si="15"/>
        <v>0</v>
      </c>
      <c r="U29" s="140">
        <f t="shared" si="15"/>
        <v>1176295</v>
      </c>
      <c r="V29" s="140">
        <f t="shared" si="15"/>
        <v>394900</v>
      </c>
      <c r="W29" s="140">
        <f t="shared" si="15"/>
        <v>1102498.77</v>
      </c>
      <c r="X29" s="140">
        <f t="shared" si="15"/>
        <v>468696.23</v>
      </c>
      <c r="Y29" s="140">
        <f t="shared" si="15"/>
        <v>373073.77</v>
      </c>
      <c r="Z29" s="140">
        <f t="shared" si="15"/>
        <v>841770</v>
      </c>
      <c r="AA29" s="242">
        <f>W29+Z29</f>
        <v>1944268.77</v>
      </c>
    </row>
    <row r="30" spans="2:26" s="83" customFormat="1" ht="12.75">
      <c r="B30" s="135">
        <v>1</v>
      </c>
      <c r="C30" s="427" t="s">
        <v>166</v>
      </c>
      <c r="D30" s="286" t="s">
        <v>8</v>
      </c>
      <c r="E30" s="158"/>
      <c r="F30" s="156"/>
      <c r="G30" s="284">
        <v>2732190</v>
      </c>
      <c r="H30" s="284">
        <v>208030</v>
      </c>
      <c r="I30" s="236">
        <v>2449272.63</v>
      </c>
      <c r="J30" s="284">
        <v>506390.7009980008</v>
      </c>
      <c r="K30" s="236">
        <f t="shared" si="0"/>
        <v>1942881.929001999</v>
      </c>
      <c r="L30" s="236">
        <f t="shared" si="1"/>
        <v>161906.82741683326</v>
      </c>
      <c r="M30" s="236">
        <v>200200</v>
      </c>
      <c r="N30" s="284">
        <f t="shared" si="2"/>
        <v>408230</v>
      </c>
      <c r="O30" s="84">
        <v>0</v>
      </c>
      <c r="P30" s="84">
        <f t="shared" si="3"/>
        <v>200200</v>
      </c>
      <c r="Q30" s="230">
        <f t="shared" si="4"/>
        <v>408230</v>
      </c>
      <c r="R30" s="84">
        <f t="shared" si="5"/>
        <v>181181</v>
      </c>
      <c r="S30" s="230">
        <f t="shared" si="6"/>
        <v>589411</v>
      </c>
      <c r="T30" s="84">
        <v>838310</v>
      </c>
      <c r="U30" s="230">
        <f t="shared" si="7"/>
        <v>1427721</v>
      </c>
      <c r="V30" s="230">
        <v>748000</v>
      </c>
      <c r="W30" s="84">
        <v>364903.31</v>
      </c>
      <c r="X30" s="84">
        <f t="shared" si="8"/>
        <v>1810817.69</v>
      </c>
      <c r="Y30" s="84">
        <v>0</v>
      </c>
      <c r="Z30" s="84">
        <f t="shared" si="9"/>
        <v>1810817.69</v>
      </c>
    </row>
    <row r="31" spans="2:27" s="85" customFormat="1" ht="13.5" thickBot="1">
      <c r="B31" s="123"/>
      <c r="C31" s="430"/>
      <c r="D31" s="288" t="s">
        <v>7</v>
      </c>
      <c r="E31" s="2">
        <v>1338000</v>
      </c>
      <c r="F31" s="124"/>
      <c r="G31" s="140">
        <v>2732190</v>
      </c>
      <c r="H31" s="140">
        <f>H30</f>
        <v>208030</v>
      </c>
      <c r="I31" s="140">
        <f aca="true" t="shared" si="16" ref="I31:Z31">I30</f>
        <v>2449272.63</v>
      </c>
      <c r="J31" s="140">
        <f t="shared" si="16"/>
        <v>506390.7009980008</v>
      </c>
      <c r="K31" s="140">
        <f t="shared" si="16"/>
        <v>1942881.929001999</v>
      </c>
      <c r="L31" s="140">
        <f t="shared" si="16"/>
        <v>161906.82741683326</v>
      </c>
      <c r="M31" s="140">
        <f t="shared" si="16"/>
        <v>200200</v>
      </c>
      <c r="N31" s="140">
        <f t="shared" si="16"/>
        <v>408230</v>
      </c>
      <c r="O31" s="140">
        <f t="shared" si="16"/>
        <v>0</v>
      </c>
      <c r="P31" s="140">
        <f t="shared" si="16"/>
        <v>200200</v>
      </c>
      <c r="Q31" s="140">
        <f t="shared" si="16"/>
        <v>408230</v>
      </c>
      <c r="R31" s="140">
        <f t="shared" si="16"/>
        <v>181181</v>
      </c>
      <c r="S31" s="140">
        <f t="shared" si="16"/>
        <v>589411</v>
      </c>
      <c r="T31" s="140">
        <f t="shared" si="16"/>
        <v>838310</v>
      </c>
      <c r="U31" s="140">
        <f t="shared" si="16"/>
        <v>1427721</v>
      </c>
      <c r="V31" s="140">
        <f t="shared" si="16"/>
        <v>748000</v>
      </c>
      <c r="W31" s="140">
        <f t="shared" si="16"/>
        <v>364903.31</v>
      </c>
      <c r="X31" s="140">
        <f t="shared" si="16"/>
        <v>1810817.69</v>
      </c>
      <c r="Y31" s="140">
        <f t="shared" si="16"/>
        <v>0</v>
      </c>
      <c r="Z31" s="140">
        <f t="shared" si="16"/>
        <v>1810817.69</v>
      </c>
      <c r="AA31" s="242">
        <f>W31+Z31</f>
        <v>2175721</v>
      </c>
    </row>
    <row r="32" spans="2:26" s="21" customFormat="1" ht="12.75">
      <c r="B32" s="122">
        <v>1</v>
      </c>
      <c r="C32" s="433" t="s">
        <v>109</v>
      </c>
      <c r="D32" s="286" t="s">
        <v>8</v>
      </c>
      <c r="E32" s="158"/>
      <c r="F32" s="158"/>
      <c r="G32" s="319">
        <v>5405150</v>
      </c>
      <c r="H32" s="319">
        <v>632490</v>
      </c>
      <c r="I32" s="320">
        <v>7274331.94</v>
      </c>
      <c r="J32" s="319">
        <v>2022371.0405529998</v>
      </c>
      <c r="K32" s="320">
        <f t="shared" si="0"/>
        <v>5251960.899447001</v>
      </c>
      <c r="L32" s="320">
        <f t="shared" si="1"/>
        <v>437663.40828725003</v>
      </c>
      <c r="M32" s="320">
        <v>580000</v>
      </c>
      <c r="N32" s="319">
        <f t="shared" si="2"/>
        <v>1212490</v>
      </c>
      <c r="O32" s="84">
        <v>0</v>
      </c>
      <c r="P32" s="84">
        <f t="shared" si="3"/>
        <v>580000</v>
      </c>
      <c r="Q32" s="230">
        <f t="shared" si="4"/>
        <v>1212490</v>
      </c>
      <c r="R32" s="84">
        <f t="shared" si="5"/>
        <v>524900</v>
      </c>
      <c r="S32" s="230">
        <f t="shared" si="6"/>
        <v>1737390</v>
      </c>
      <c r="T32" s="84">
        <v>0</v>
      </c>
      <c r="U32" s="230">
        <f t="shared" si="7"/>
        <v>1737390</v>
      </c>
      <c r="V32" s="230">
        <v>700000</v>
      </c>
      <c r="W32" s="84">
        <v>1256056.14</v>
      </c>
      <c r="X32" s="84">
        <f t="shared" si="8"/>
        <v>1181333.86</v>
      </c>
      <c r="Y32" s="84">
        <f>V32*2-X32</f>
        <v>218666.1399999999</v>
      </c>
      <c r="Z32" s="84">
        <f t="shared" si="9"/>
        <v>1400000</v>
      </c>
    </row>
    <row r="33" spans="2:26" s="21" customFormat="1" ht="12.75" customHeight="1">
      <c r="B33" s="157">
        <v>2</v>
      </c>
      <c r="C33" s="434"/>
      <c r="D33" s="184" t="s">
        <v>211</v>
      </c>
      <c r="E33" s="86"/>
      <c r="F33" s="86"/>
      <c r="G33" s="230">
        <v>0</v>
      </c>
      <c r="H33" s="230">
        <v>0</v>
      </c>
      <c r="I33" s="84">
        <v>0</v>
      </c>
      <c r="J33" s="230">
        <v>0</v>
      </c>
      <c r="K33" s="84">
        <f t="shared" si="0"/>
        <v>0</v>
      </c>
      <c r="L33" s="84">
        <f t="shared" si="1"/>
        <v>0</v>
      </c>
      <c r="M33" s="84">
        <v>0</v>
      </c>
      <c r="N33" s="230">
        <f t="shared" si="2"/>
        <v>0</v>
      </c>
      <c r="O33" s="84">
        <v>0</v>
      </c>
      <c r="P33" s="84">
        <f t="shared" si="3"/>
        <v>0</v>
      </c>
      <c r="Q33" s="230">
        <f t="shared" si="4"/>
        <v>0</v>
      </c>
      <c r="R33" s="84">
        <f t="shared" si="5"/>
        <v>0</v>
      </c>
      <c r="S33" s="230">
        <f t="shared" si="6"/>
        <v>0</v>
      </c>
      <c r="T33" s="84">
        <v>0</v>
      </c>
      <c r="U33" s="230">
        <f t="shared" si="7"/>
        <v>0</v>
      </c>
      <c r="V33" s="230">
        <f>R33+T33</f>
        <v>0</v>
      </c>
      <c r="W33" s="84">
        <v>0</v>
      </c>
      <c r="X33" s="84">
        <f t="shared" si="8"/>
        <v>0</v>
      </c>
      <c r="Y33" s="84">
        <f>V33*2-X33</f>
        <v>0</v>
      </c>
      <c r="Z33" s="84">
        <f t="shared" si="9"/>
        <v>0</v>
      </c>
    </row>
    <row r="34" spans="2:26" s="21" customFormat="1" ht="12.75">
      <c r="B34" s="157">
        <v>3</v>
      </c>
      <c r="C34" s="434"/>
      <c r="D34" s="287" t="s">
        <v>51</v>
      </c>
      <c r="E34" s="86"/>
      <c r="F34" s="86"/>
      <c r="G34" s="230">
        <v>0</v>
      </c>
      <c r="H34" s="230">
        <v>0</v>
      </c>
      <c r="I34" s="84">
        <v>0</v>
      </c>
      <c r="J34" s="230">
        <v>0</v>
      </c>
      <c r="K34" s="84">
        <f t="shared" si="0"/>
        <v>0</v>
      </c>
      <c r="L34" s="84">
        <f t="shared" si="1"/>
        <v>0</v>
      </c>
      <c r="M34" s="84">
        <v>0</v>
      </c>
      <c r="N34" s="230">
        <f t="shared" si="2"/>
        <v>0</v>
      </c>
      <c r="O34" s="84">
        <v>0</v>
      </c>
      <c r="P34" s="84">
        <f t="shared" si="3"/>
        <v>0</v>
      </c>
      <c r="Q34" s="230">
        <f t="shared" si="4"/>
        <v>0</v>
      </c>
      <c r="R34" s="84">
        <f t="shared" si="5"/>
        <v>0</v>
      </c>
      <c r="S34" s="230">
        <f t="shared" si="6"/>
        <v>0</v>
      </c>
      <c r="T34" s="84">
        <v>0</v>
      </c>
      <c r="U34" s="230">
        <f t="shared" si="7"/>
        <v>0</v>
      </c>
      <c r="V34" s="230">
        <f>R34+T34</f>
        <v>0</v>
      </c>
      <c r="W34" s="84">
        <v>0</v>
      </c>
      <c r="X34" s="84">
        <f t="shared" si="8"/>
        <v>0</v>
      </c>
      <c r="Y34" s="84">
        <f>V34*2-X34</f>
        <v>0</v>
      </c>
      <c r="Z34" s="84">
        <f t="shared" si="9"/>
        <v>0</v>
      </c>
    </row>
    <row r="35" spans="2:27" s="21" customFormat="1" ht="13.5" thickBot="1">
      <c r="B35" s="123"/>
      <c r="C35" s="435"/>
      <c r="D35" s="2" t="s">
        <v>7</v>
      </c>
      <c r="E35" s="2">
        <v>4365000</v>
      </c>
      <c r="F35" s="124"/>
      <c r="G35" s="140">
        <v>5405150</v>
      </c>
      <c r="H35" s="140">
        <f aca="true" t="shared" si="17" ref="H35:Z35">SUM(H32:H34)</f>
        <v>632490</v>
      </c>
      <c r="I35" s="237">
        <f t="shared" si="17"/>
        <v>7274331.94</v>
      </c>
      <c r="J35" s="237">
        <f t="shared" si="17"/>
        <v>2022371.0405529998</v>
      </c>
      <c r="K35" s="237">
        <f t="shared" si="17"/>
        <v>5251960.899447001</v>
      </c>
      <c r="L35" s="237">
        <f t="shared" si="17"/>
        <v>437663.40828725003</v>
      </c>
      <c r="M35" s="237">
        <f t="shared" si="17"/>
        <v>580000</v>
      </c>
      <c r="N35" s="140">
        <f t="shared" si="17"/>
        <v>1212490</v>
      </c>
      <c r="O35" s="140">
        <f t="shared" si="17"/>
        <v>0</v>
      </c>
      <c r="P35" s="140">
        <f t="shared" si="17"/>
        <v>580000</v>
      </c>
      <c r="Q35" s="140">
        <f t="shared" si="17"/>
        <v>1212490</v>
      </c>
      <c r="R35" s="140">
        <f t="shared" si="17"/>
        <v>524900</v>
      </c>
      <c r="S35" s="140">
        <f t="shared" si="17"/>
        <v>1737390</v>
      </c>
      <c r="T35" s="140">
        <f t="shared" si="17"/>
        <v>0</v>
      </c>
      <c r="U35" s="140">
        <f t="shared" si="17"/>
        <v>1737390</v>
      </c>
      <c r="V35" s="140">
        <f t="shared" si="17"/>
        <v>700000</v>
      </c>
      <c r="W35" s="140">
        <f t="shared" si="17"/>
        <v>1256056.14</v>
      </c>
      <c r="X35" s="140">
        <f t="shared" si="17"/>
        <v>1181333.86</v>
      </c>
      <c r="Y35" s="140">
        <f t="shared" si="17"/>
        <v>218666.1399999999</v>
      </c>
      <c r="Z35" s="140">
        <f t="shared" si="17"/>
        <v>1400000</v>
      </c>
      <c r="AA35" s="242">
        <f>W35+Z35</f>
        <v>2656056.1399999997</v>
      </c>
    </row>
    <row r="36" spans="2:26" s="83" customFormat="1" ht="12.75">
      <c r="B36" s="153">
        <v>1</v>
      </c>
      <c r="C36" s="431" t="s">
        <v>247</v>
      </c>
      <c r="D36" s="289" t="s">
        <v>8</v>
      </c>
      <c r="E36" s="156"/>
      <c r="F36" s="156"/>
      <c r="G36" s="284">
        <v>302660</v>
      </c>
      <c r="H36" s="284">
        <v>26000</v>
      </c>
      <c r="I36" s="236">
        <v>438776.13</v>
      </c>
      <c r="J36" s="284">
        <v>134111.3373</v>
      </c>
      <c r="K36" s="236">
        <f t="shared" si="0"/>
        <v>304664.7927</v>
      </c>
      <c r="L36" s="236">
        <f t="shared" si="1"/>
        <v>25388.732724999998</v>
      </c>
      <c r="M36" s="236">
        <v>47130</v>
      </c>
      <c r="N36" s="284">
        <f t="shared" si="2"/>
        <v>73130</v>
      </c>
      <c r="O36" s="84">
        <v>0</v>
      </c>
      <c r="P36" s="84">
        <f t="shared" si="3"/>
        <v>47130</v>
      </c>
      <c r="Q36" s="230">
        <f t="shared" si="4"/>
        <v>73130</v>
      </c>
      <c r="R36" s="84">
        <f t="shared" si="5"/>
        <v>42653</v>
      </c>
      <c r="S36" s="230">
        <f t="shared" si="6"/>
        <v>115783</v>
      </c>
      <c r="T36" s="84">
        <v>0</v>
      </c>
      <c r="U36" s="230">
        <f t="shared" si="7"/>
        <v>115783</v>
      </c>
      <c r="V36" s="230">
        <v>45000</v>
      </c>
      <c r="W36" s="84">
        <v>115318.07</v>
      </c>
      <c r="X36" s="84">
        <f t="shared" si="8"/>
        <v>45464.92999999999</v>
      </c>
      <c r="Y36" s="84">
        <v>11217</v>
      </c>
      <c r="Z36" s="84">
        <f t="shared" si="9"/>
        <v>56681.92999999999</v>
      </c>
    </row>
    <row r="37" spans="2:28" s="85" customFormat="1" ht="13.5" thickBot="1">
      <c r="B37" s="123"/>
      <c r="C37" s="430"/>
      <c r="D37" s="288" t="s">
        <v>7</v>
      </c>
      <c r="E37" s="2">
        <v>172000</v>
      </c>
      <c r="F37" s="124"/>
      <c r="G37" s="140">
        <v>302660</v>
      </c>
      <c r="H37" s="140">
        <f>H36</f>
        <v>26000</v>
      </c>
      <c r="I37" s="237">
        <v>438776.13</v>
      </c>
      <c r="J37" s="140">
        <f aca="true" t="shared" si="18" ref="J37:Z37">J36</f>
        <v>134111.3373</v>
      </c>
      <c r="K37" s="140">
        <f t="shared" si="18"/>
        <v>304664.7927</v>
      </c>
      <c r="L37" s="140">
        <f t="shared" si="18"/>
        <v>25388.732724999998</v>
      </c>
      <c r="M37" s="140">
        <f t="shared" si="18"/>
        <v>47130</v>
      </c>
      <c r="N37" s="140">
        <f t="shared" si="18"/>
        <v>73130</v>
      </c>
      <c r="O37" s="140">
        <f t="shared" si="18"/>
        <v>0</v>
      </c>
      <c r="P37" s="140">
        <f t="shared" si="18"/>
        <v>47130</v>
      </c>
      <c r="Q37" s="140">
        <f t="shared" si="18"/>
        <v>73130</v>
      </c>
      <c r="R37" s="140">
        <f t="shared" si="18"/>
        <v>42653</v>
      </c>
      <c r="S37" s="140">
        <f t="shared" si="18"/>
        <v>115783</v>
      </c>
      <c r="T37" s="140">
        <f t="shared" si="18"/>
        <v>0</v>
      </c>
      <c r="U37" s="140">
        <f t="shared" si="18"/>
        <v>115783</v>
      </c>
      <c r="V37" s="140">
        <f t="shared" si="18"/>
        <v>45000</v>
      </c>
      <c r="W37" s="140">
        <f t="shared" si="18"/>
        <v>115318.07</v>
      </c>
      <c r="X37" s="140">
        <f t="shared" si="18"/>
        <v>45464.92999999999</v>
      </c>
      <c r="Y37" s="140">
        <f t="shared" si="18"/>
        <v>11217</v>
      </c>
      <c r="Z37" s="140">
        <f t="shared" si="18"/>
        <v>56681.92999999999</v>
      </c>
      <c r="AA37" s="242">
        <f>W37+Z37</f>
        <v>172000</v>
      </c>
      <c r="AB37" s="242"/>
    </row>
    <row r="38" spans="2:26" s="83" customFormat="1" ht="12.75">
      <c r="B38" s="135">
        <v>1</v>
      </c>
      <c r="C38" s="427" t="s">
        <v>270</v>
      </c>
      <c r="D38" s="286" t="s">
        <v>8</v>
      </c>
      <c r="E38" s="158"/>
      <c r="F38" s="158"/>
      <c r="G38" s="319">
        <v>618000</v>
      </c>
      <c r="H38" s="319">
        <v>0</v>
      </c>
      <c r="I38" s="320">
        <v>56467.93</v>
      </c>
      <c r="J38" s="319">
        <v>183520.76040000006</v>
      </c>
      <c r="K38" s="320">
        <v>0</v>
      </c>
      <c r="L38" s="320">
        <v>0</v>
      </c>
      <c r="M38" s="320">
        <v>0</v>
      </c>
      <c r="N38" s="319">
        <v>0</v>
      </c>
      <c r="O38" s="84">
        <v>0</v>
      </c>
      <c r="P38" s="84">
        <f t="shared" si="3"/>
        <v>0</v>
      </c>
      <c r="Q38" s="230">
        <f t="shared" si="4"/>
        <v>0</v>
      </c>
      <c r="R38" s="84">
        <f t="shared" si="5"/>
        <v>0</v>
      </c>
      <c r="S38" s="230">
        <f t="shared" si="6"/>
        <v>0</v>
      </c>
      <c r="T38" s="84">
        <v>0</v>
      </c>
      <c r="U38" s="230">
        <f t="shared" si="7"/>
        <v>0</v>
      </c>
      <c r="V38" s="230">
        <v>32000</v>
      </c>
      <c r="W38" s="84">
        <v>0</v>
      </c>
      <c r="X38" s="84">
        <f t="shared" si="8"/>
        <v>32000</v>
      </c>
      <c r="Y38" s="84">
        <v>0</v>
      </c>
      <c r="Z38" s="84">
        <f t="shared" si="9"/>
        <v>32000</v>
      </c>
    </row>
    <row r="39" spans="2:27" s="85" customFormat="1" ht="13.5" thickBot="1">
      <c r="B39" s="123"/>
      <c r="C39" s="430"/>
      <c r="D39" s="288" t="s">
        <v>7</v>
      </c>
      <c r="E39" s="2">
        <v>32000</v>
      </c>
      <c r="F39" s="124"/>
      <c r="G39" s="140">
        <v>618000</v>
      </c>
      <c r="H39" s="140">
        <v>0</v>
      </c>
      <c r="I39" s="237">
        <f aca="true" t="shared" si="19" ref="I39:Z39">I38</f>
        <v>56467.93</v>
      </c>
      <c r="J39" s="237">
        <f t="shared" si="19"/>
        <v>183520.76040000006</v>
      </c>
      <c r="K39" s="237">
        <f t="shared" si="19"/>
        <v>0</v>
      </c>
      <c r="L39" s="237">
        <f t="shared" si="19"/>
        <v>0</v>
      </c>
      <c r="M39" s="237">
        <f t="shared" si="19"/>
        <v>0</v>
      </c>
      <c r="N39" s="140">
        <f t="shared" si="19"/>
        <v>0</v>
      </c>
      <c r="O39" s="140">
        <f t="shared" si="19"/>
        <v>0</v>
      </c>
      <c r="P39" s="140">
        <f t="shared" si="19"/>
        <v>0</v>
      </c>
      <c r="Q39" s="140">
        <f t="shared" si="19"/>
        <v>0</v>
      </c>
      <c r="R39" s="140">
        <f t="shared" si="19"/>
        <v>0</v>
      </c>
      <c r="S39" s="140">
        <f t="shared" si="19"/>
        <v>0</v>
      </c>
      <c r="T39" s="140">
        <f t="shared" si="19"/>
        <v>0</v>
      </c>
      <c r="U39" s="140">
        <f t="shared" si="19"/>
        <v>0</v>
      </c>
      <c r="V39" s="140">
        <f t="shared" si="19"/>
        <v>32000</v>
      </c>
      <c r="W39" s="140">
        <f t="shared" si="19"/>
        <v>0</v>
      </c>
      <c r="X39" s="140">
        <f t="shared" si="19"/>
        <v>32000</v>
      </c>
      <c r="Y39" s="140">
        <f t="shared" si="19"/>
        <v>0</v>
      </c>
      <c r="Z39" s="140">
        <f t="shared" si="19"/>
        <v>32000</v>
      </c>
      <c r="AA39" s="242">
        <f>W39+Z39</f>
        <v>32000</v>
      </c>
    </row>
    <row r="40" spans="2:26" s="83" customFormat="1" ht="12.75">
      <c r="B40" s="153">
        <v>1</v>
      </c>
      <c r="C40" s="431" t="s">
        <v>2</v>
      </c>
      <c r="D40" s="289" t="s">
        <v>8</v>
      </c>
      <c r="E40" s="156"/>
      <c r="F40" s="156"/>
      <c r="G40" s="284">
        <v>3003710.54</v>
      </c>
      <c r="H40" s="284">
        <f>ROUND(G40*475480/4411810,0)</f>
        <v>323723</v>
      </c>
      <c r="I40" s="236">
        <v>4360299.02</v>
      </c>
      <c r="J40" s="284">
        <v>375106.0474650003</v>
      </c>
      <c r="K40" s="236">
        <f t="shared" si="0"/>
        <v>3985192.9725349993</v>
      </c>
      <c r="L40" s="236">
        <f t="shared" si="1"/>
        <v>332099.4143779166</v>
      </c>
      <c r="M40" s="236">
        <v>403000</v>
      </c>
      <c r="N40" s="284">
        <f t="shared" si="2"/>
        <v>726723</v>
      </c>
      <c r="O40" s="84">
        <v>0</v>
      </c>
      <c r="P40" s="84">
        <f t="shared" si="3"/>
        <v>403000</v>
      </c>
      <c r="Q40" s="230">
        <f t="shared" si="4"/>
        <v>726723</v>
      </c>
      <c r="R40" s="84">
        <v>364647</v>
      </c>
      <c r="S40" s="230">
        <f t="shared" si="6"/>
        <v>1091370</v>
      </c>
      <c r="T40" s="84">
        <v>0</v>
      </c>
      <c r="U40" s="230">
        <f t="shared" si="7"/>
        <v>1091370</v>
      </c>
      <c r="V40" s="230">
        <v>365000</v>
      </c>
      <c r="W40" s="84">
        <v>722095.56</v>
      </c>
      <c r="X40" s="84">
        <f t="shared" si="8"/>
        <v>734274.44</v>
      </c>
      <c r="Y40" s="84">
        <v>0</v>
      </c>
      <c r="Z40" s="84">
        <f t="shared" si="9"/>
        <v>734274.44</v>
      </c>
    </row>
    <row r="41" spans="2:26" s="83" customFormat="1" ht="12.75" customHeight="1">
      <c r="B41" s="136">
        <v>2</v>
      </c>
      <c r="C41" s="428"/>
      <c r="D41" s="184" t="s">
        <v>211</v>
      </c>
      <c r="E41" s="5"/>
      <c r="F41" s="5"/>
      <c r="G41" s="230">
        <v>411777.97</v>
      </c>
      <c r="H41" s="284">
        <f>ROUND(G41*475480/4411810,0)</f>
        <v>44379</v>
      </c>
      <c r="I41" s="84">
        <v>294830.43</v>
      </c>
      <c r="J41" s="230">
        <v>101056.2099999999</v>
      </c>
      <c r="K41" s="84">
        <f t="shared" si="0"/>
        <v>193774.2200000001</v>
      </c>
      <c r="L41" s="84">
        <f t="shared" si="1"/>
        <v>16147.851666666675</v>
      </c>
      <c r="M41" s="84">
        <v>4800</v>
      </c>
      <c r="N41" s="230">
        <f t="shared" si="2"/>
        <v>49179</v>
      </c>
      <c r="O41" s="84">
        <v>0</v>
      </c>
      <c r="P41" s="84">
        <f t="shared" si="3"/>
        <v>4800</v>
      </c>
      <c r="Q41" s="230">
        <f t="shared" si="4"/>
        <v>49179</v>
      </c>
      <c r="R41" s="84">
        <f t="shared" si="5"/>
        <v>4344</v>
      </c>
      <c r="S41" s="230">
        <f t="shared" si="6"/>
        <v>53523</v>
      </c>
      <c r="T41" s="84">
        <v>0</v>
      </c>
      <c r="U41" s="230">
        <f t="shared" si="7"/>
        <v>53523</v>
      </c>
      <c r="V41" s="230">
        <v>4400</v>
      </c>
      <c r="W41" s="84">
        <v>2910.9500000000003</v>
      </c>
      <c r="X41" s="84">
        <f t="shared" si="8"/>
        <v>55012.05</v>
      </c>
      <c r="Y41" s="84">
        <v>0</v>
      </c>
      <c r="Z41" s="84">
        <f t="shared" si="9"/>
        <v>55012.05</v>
      </c>
    </row>
    <row r="42" spans="2:26" s="83" customFormat="1" ht="12.75" customHeight="1">
      <c r="B42" s="171">
        <v>3</v>
      </c>
      <c r="C42" s="429"/>
      <c r="D42" s="5" t="s">
        <v>187</v>
      </c>
      <c r="E42" s="5"/>
      <c r="F42" s="5"/>
      <c r="G42" s="230">
        <v>8483.74</v>
      </c>
      <c r="H42" s="284">
        <f>ROUND(G42*475480/4411810,0)</f>
        <v>914</v>
      </c>
      <c r="I42" s="84">
        <v>0</v>
      </c>
      <c r="J42" s="230">
        <v>0</v>
      </c>
      <c r="K42" s="84">
        <f t="shared" si="0"/>
        <v>0</v>
      </c>
      <c r="L42" s="84">
        <f t="shared" si="1"/>
        <v>0</v>
      </c>
      <c r="M42" s="84">
        <v>0</v>
      </c>
      <c r="N42" s="230">
        <f t="shared" si="2"/>
        <v>914</v>
      </c>
      <c r="O42" s="84">
        <v>0</v>
      </c>
      <c r="P42" s="84">
        <f t="shared" si="3"/>
        <v>0</v>
      </c>
      <c r="Q42" s="230">
        <f t="shared" si="4"/>
        <v>914</v>
      </c>
      <c r="R42" s="84">
        <f t="shared" si="5"/>
        <v>0</v>
      </c>
      <c r="S42" s="230">
        <f t="shared" si="6"/>
        <v>914</v>
      </c>
      <c r="T42" s="84">
        <v>0</v>
      </c>
      <c r="U42" s="230">
        <f t="shared" si="7"/>
        <v>914</v>
      </c>
      <c r="V42" s="230">
        <f>R42+T42</f>
        <v>0</v>
      </c>
      <c r="W42" s="84">
        <v>0</v>
      </c>
      <c r="X42" s="84">
        <f t="shared" si="8"/>
        <v>914</v>
      </c>
      <c r="Y42" s="84">
        <v>0</v>
      </c>
      <c r="Z42" s="84">
        <f t="shared" si="9"/>
        <v>914</v>
      </c>
    </row>
    <row r="43" spans="2:26" s="83" customFormat="1" ht="12.75">
      <c r="B43" s="171">
        <v>4</v>
      </c>
      <c r="C43" s="429"/>
      <c r="D43" s="287" t="s">
        <v>51</v>
      </c>
      <c r="E43" s="5"/>
      <c r="F43" s="125"/>
      <c r="G43" s="284">
        <v>987837.75</v>
      </c>
      <c r="H43" s="284">
        <f>ROUND(G43*475480/4411810,0)</f>
        <v>106464</v>
      </c>
      <c r="I43" s="84">
        <v>1224107.61</v>
      </c>
      <c r="J43" s="230">
        <v>112593.04000000001</v>
      </c>
      <c r="K43" s="84">
        <f t="shared" si="0"/>
        <v>1111514.57</v>
      </c>
      <c r="L43" s="84">
        <f t="shared" si="1"/>
        <v>92626.21416666667</v>
      </c>
      <c r="M43" s="84">
        <v>97600</v>
      </c>
      <c r="N43" s="230">
        <f t="shared" si="2"/>
        <v>204064</v>
      </c>
      <c r="O43" s="84">
        <v>150000</v>
      </c>
      <c r="P43" s="84">
        <f t="shared" si="3"/>
        <v>247600</v>
      </c>
      <c r="Q43" s="230">
        <f t="shared" si="4"/>
        <v>354064</v>
      </c>
      <c r="R43" s="84">
        <f t="shared" si="5"/>
        <v>224078</v>
      </c>
      <c r="S43" s="230">
        <f t="shared" si="6"/>
        <v>578142</v>
      </c>
      <c r="T43" s="84">
        <v>0</v>
      </c>
      <c r="U43" s="230">
        <f t="shared" si="7"/>
        <v>578142</v>
      </c>
      <c r="V43" s="230">
        <v>225000</v>
      </c>
      <c r="W43" s="84">
        <v>556925.1</v>
      </c>
      <c r="X43" s="84">
        <f t="shared" si="8"/>
        <v>246216.90000000002</v>
      </c>
      <c r="Y43" s="84">
        <f>V43*2-X43</f>
        <v>203783.09999999998</v>
      </c>
      <c r="Z43" s="84">
        <f t="shared" si="9"/>
        <v>450000</v>
      </c>
    </row>
    <row r="44" spans="2:26" s="83" customFormat="1" ht="12.75">
      <c r="B44" s="171"/>
      <c r="C44" s="429"/>
      <c r="D44" s="327" t="s">
        <v>295</v>
      </c>
      <c r="E44" s="172"/>
      <c r="F44" s="260"/>
      <c r="G44" s="283">
        <v>977800</v>
      </c>
      <c r="H44" s="283">
        <v>50000</v>
      </c>
      <c r="I44" s="325">
        <v>0</v>
      </c>
      <c r="J44" s="326">
        <v>0</v>
      </c>
      <c r="K44" s="326">
        <v>0</v>
      </c>
      <c r="L44" s="326">
        <f t="shared" si="1"/>
        <v>0</v>
      </c>
      <c r="M44" s="326">
        <v>61000</v>
      </c>
      <c r="N44" s="230">
        <f t="shared" si="2"/>
        <v>111000</v>
      </c>
      <c r="O44" s="84">
        <v>0</v>
      </c>
      <c r="P44" s="84">
        <f t="shared" si="3"/>
        <v>61000</v>
      </c>
      <c r="Q44" s="230">
        <f t="shared" si="4"/>
        <v>111000</v>
      </c>
      <c r="R44" s="84">
        <v>60000</v>
      </c>
      <c r="S44" s="230">
        <f t="shared" si="6"/>
        <v>171000</v>
      </c>
      <c r="T44" s="84">
        <v>0</v>
      </c>
      <c r="U44" s="230">
        <f t="shared" si="7"/>
        <v>171000</v>
      </c>
      <c r="V44" s="230">
        <v>61000</v>
      </c>
      <c r="W44" s="84">
        <v>171000</v>
      </c>
      <c r="X44" s="84">
        <f t="shared" si="8"/>
        <v>61000</v>
      </c>
      <c r="Y44" s="84">
        <f>V44*2-X44</f>
        <v>61000</v>
      </c>
      <c r="Z44" s="84">
        <f t="shared" si="9"/>
        <v>122000</v>
      </c>
    </row>
    <row r="45" spans="2:27" s="21" customFormat="1" ht="13.5" thickBot="1">
      <c r="B45" s="123"/>
      <c r="C45" s="430"/>
      <c r="D45" s="288" t="s">
        <v>7</v>
      </c>
      <c r="E45" s="2">
        <v>3529000</v>
      </c>
      <c r="F45" s="124"/>
      <c r="G45" s="140">
        <f>SUM(G40:G44)</f>
        <v>5389610</v>
      </c>
      <c r="H45" s="140">
        <f aca="true" t="shared" si="20" ref="H45:Z45">SUM(H40:H44)</f>
        <v>525480</v>
      </c>
      <c r="I45" s="140">
        <f t="shared" si="20"/>
        <v>5879237.06</v>
      </c>
      <c r="J45" s="140">
        <f t="shared" si="20"/>
        <v>588755.2974650002</v>
      </c>
      <c r="K45" s="140">
        <f t="shared" si="20"/>
        <v>5290481.762534999</v>
      </c>
      <c r="L45" s="140">
        <f t="shared" si="20"/>
        <v>440873.48021124996</v>
      </c>
      <c r="M45" s="140">
        <f t="shared" si="20"/>
        <v>566400</v>
      </c>
      <c r="N45" s="140">
        <f t="shared" si="20"/>
        <v>1091880</v>
      </c>
      <c r="O45" s="140">
        <f t="shared" si="20"/>
        <v>150000</v>
      </c>
      <c r="P45" s="140">
        <f t="shared" si="20"/>
        <v>716400</v>
      </c>
      <c r="Q45" s="140">
        <f t="shared" si="20"/>
        <v>1241880</v>
      </c>
      <c r="R45" s="140">
        <f t="shared" si="20"/>
        <v>653069</v>
      </c>
      <c r="S45" s="140">
        <f t="shared" si="20"/>
        <v>1894949</v>
      </c>
      <c r="T45" s="140">
        <f t="shared" si="20"/>
        <v>0</v>
      </c>
      <c r="U45" s="140">
        <f t="shared" si="20"/>
        <v>1894949</v>
      </c>
      <c r="V45" s="140">
        <f t="shared" si="20"/>
        <v>655400</v>
      </c>
      <c r="W45" s="140">
        <f t="shared" si="20"/>
        <v>1452931.6099999999</v>
      </c>
      <c r="X45" s="140">
        <f t="shared" si="20"/>
        <v>1097417.3900000001</v>
      </c>
      <c r="Y45" s="140">
        <f t="shared" si="20"/>
        <v>264783.1</v>
      </c>
      <c r="Z45" s="140">
        <f t="shared" si="20"/>
        <v>1362200.49</v>
      </c>
      <c r="AA45" s="242">
        <f>W45+Z45</f>
        <v>2815132.0999999996</v>
      </c>
    </row>
    <row r="46" spans="2:26" s="21" customFormat="1" ht="13.5" thickBot="1">
      <c r="B46" s="321"/>
      <c r="C46" s="321" t="s">
        <v>7</v>
      </c>
      <c r="D46" s="322"/>
      <c r="E46" s="323">
        <f aca="true" t="shared" si="21" ref="E46:Z46">E17+E31+E8+E29+E45+E12+E21+E24+E35+E37+E39</f>
        <v>38445000</v>
      </c>
      <c r="F46" s="323">
        <v>7211000</v>
      </c>
      <c r="G46" s="285">
        <f t="shared" si="21"/>
        <v>71731280</v>
      </c>
      <c r="H46" s="285">
        <f t="shared" si="21"/>
        <v>5562000</v>
      </c>
      <c r="I46" s="285">
        <f t="shared" si="21"/>
        <v>74543385.78000002</v>
      </c>
      <c r="J46" s="285">
        <f t="shared" si="21"/>
        <v>10100062.035939848</v>
      </c>
      <c r="K46" s="285">
        <f t="shared" si="21"/>
        <v>65324058.335683994</v>
      </c>
      <c r="L46" s="285">
        <f t="shared" si="21"/>
        <v>5443671.527973667</v>
      </c>
      <c r="M46" s="285">
        <f t="shared" si="21"/>
        <v>6966120</v>
      </c>
      <c r="N46" s="285">
        <f t="shared" si="21"/>
        <v>12528120</v>
      </c>
      <c r="O46" s="285">
        <f t="shared" si="21"/>
        <v>150000</v>
      </c>
      <c r="P46" s="285">
        <f t="shared" si="21"/>
        <v>7116120</v>
      </c>
      <c r="Q46" s="285">
        <f t="shared" si="21"/>
        <v>12678120</v>
      </c>
      <c r="R46" s="285">
        <f t="shared" si="21"/>
        <v>6440200</v>
      </c>
      <c r="S46" s="285">
        <f t="shared" si="21"/>
        <v>19118320</v>
      </c>
      <c r="T46" s="285">
        <f t="shared" si="21"/>
        <v>1241410</v>
      </c>
      <c r="U46" s="285">
        <f t="shared" si="21"/>
        <v>20359730</v>
      </c>
      <c r="V46" s="285">
        <f t="shared" si="21"/>
        <v>7400630</v>
      </c>
      <c r="W46" s="285">
        <f t="shared" si="21"/>
        <v>17743371.32</v>
      </c>
      <c r="X46" s="285">
        <f t="shared" si="21"/>
        <v>10016988.68</v>
      </c>
      <c r="Y46" s="285">
        <f t="shared" si="21"/>
        <v>5201043.68</v>
      </c>
      <c r="Z46" s="285">
        <f t="shared" si="21"/>
        <v>15218032.36</v>
      </c>
    </row>
    <row r="47" spans="2:20" s="21" customFormat="1" ht="12.75">
      <c r="B47" s="6"/>
      <c r="C47" s="6"/>
      <c r="D47" s="6"/>
      <c r="E47" s="3"/>
      <c r="F47" s="3"/>
      <c r="L47" s="67"/>
      <c r="M47" s="67"/>
      <c r="O47" s="67"/>
      <c r="Q47" s="67"/>
      <c r="R47" s="67"/>
      <c r="S47" s="67"/>
      <c r="T47" s="67"/>
    </row>
    <row r="48" spans="2:20" s="18" customFormat="1" ht="12.75">
      <c r="B48" s="382" t="s">
        <v>95</v>
      </c>
      <c r="C48" s="382"/>
      <c r="D48" s="290"/>
      <c r="E48" s="226"/>
      <c r="F48" s="226"/>
      <c r="G48" s="19"/>
      <c r="H48" s="19"/>
      <c r="I48" s="19"/>
      <c r="J48" s="19"/>
      <c r="K48" s="19"/>
      <c r="L48" s="19"/>
      <c r="M48" s="19"/>
      <c r="O48" s="19"/>
      <c r="Q48" s="19"/>
      <c r="R48" s="19"/>
      <c r="S48" s="19"/>
      <c r="T48" s="19"/>
    </row>
    <row r="49" spans="2:23" s="18" customFormat="1" ht="12.75">
      <c r="B49" s="152" t="s">
        <v>184</v>
      </c>
      <c r="C49" s="152"/>
      <c r="F49" s="19"/>
      <c r="G49" s="19"/>
      <c r="H49" s="19"/>
      <c r="I49" s="19"/>
      <c r="J49" s="19"/>
      <c r="K49" s="19"/>
      <c r="L49" s="19"/>
      <c r="M49" s="19"/>
      <c r="O49" s="19"/>
      <c r="Q49" s="19"/>
      <c r="R49" s="19">
        <v>6440200</v>
      </c>
      <c r="S49" s="19"/>
      <c r="T49" s="19">
        <f>R46+T46</f>
        <v>7681610</v>
      </c>
      <c r="W49" s="19">
        <v>17572371.32</v>
      </c>
    </row>
    <row r="50" spans="2:26" s="7" customFormat="1" ht="12.75">
      <c r="B50" s="23"/>
      <c r="C50" s="22"/>
      <c r="K50" s="13"/>
      <c r="L50" s="13"/>
      <c r="M50" s="13">
        <v>7211000</v>
      </c>
      <c r="N50" s="13">
        <f>M50-M46</f>
        <v>244880</v>
      </c>
      <c r="O50" s="13"/>
      <c r="Q50" s="13"/>
      <c r="R50" s="13"/>
      <c r="S50" s="13"/>
      <c r="T50" s="13"/>
      <c r="V50" s="13"/>
      <c r="W50" s="13"/>
      <c r="X50" s="13"/>
      <c r="Y50" s="13"/>
      <c r="Z50" s="13"/>
    </row>
    <row r="51" spans="2:23" s="108" customFormat="1" ht="12.75">
      <c r="B51" s="19"/>
      <c r="C51" s="109"/>
      <c r="G51" s="109"/>
      <c r="H51" s="109"/>
      <c r="I51" s="109"/>
      <c r="J51" s="109"/>
      <c r="L51" s="109"/>
      <c r="M51" s="109"/>
      <c r="O51" s="109"/>
      <c r="Q51" s="109"/>
      <c r="R51" s="333"/>
      <c r="S51" s="109"/>
      <c r="T51" s="109"/>
      <c r="W51" s="109"/>
    </row>
    <row r="52" spans="3:20" s="37" customFormat="1" ht="12.75">
      <c r="C52" s="62"/>
      <c r="L52" s="55"/>
      <c r="M52" s="55"/>
      <c r="O52" s="55"/>
      <c r="Q52" s="55"/>
      <c r="R52" s="55"/>
      <c r="S52" s="55"/>
      <c r="T52" s="55"/>
    </row>
    <row r="53" spans="3:23" s="37" customFormat="1" ht="12.75">
      <c r="C53" s="8" t="s">
        <v>7</v>
      </c>
      <c r="D53" s="291">
        <v>525480</v>
      </c>
      <c r="E53" s="55"/>
      <c r="F53" s="55"/>
      <c r="L53" s="55"/>
      <c r="M53" s="55"/>
      <c r="O53" s="55"/>
      <c r="Q53" s="55"/>
      <c r="R53" s="55"/>
      <c r="S53" s="55"/>
      <c r="T53" s="55"/>
      <c r="W53" s="55">
        <f>W46-W49</f>
        <v>171000</v>
      </c>
    </row>
    <row r="54" spans="3:10" ht="12.75">
      <c r="C54" s="222" t="s">
        <v>242</v>
      </c>
      <c r="D54" s="232">
        <v>50000</v>
      </c>
      <c r="E54" s="324">
        <v>61000</v>
      </c>
      <c r="F54" s="324">
        <f>D54+E54</f>
        <v>111000</v>
      </c>
      <c r="G54" s="34"/>
      <c r="H54" s="34"/>
      <c r="I54" s="34"/>
      <c r="J54" s="34"/>
    </row>
    <row r="55" spans="3:20" s="48" customFormat="1" ht="12.75">
      <c r="C55" s="163" t="s">
        <v>250</v>
      </c>
      <c r="D55" s="163">
        <f>D53-D54</f>
        <v>475480</v>
      </c>
      <c r="E55" s="163"/>
      <c r="F55" s="163"/>
      <c r="L55" s="51"/>
      <c r="M55" s="51"/>
      <c r="O55" s="51"/>
      <c r="Q55" s="51"/>
      <c r="R55" s="51"/>
      <c r="S55" s="51"/>
      <c r="T55" s="51"/>
    </row>
    <row r="56" ht="12.75"/>
    <row r="57" ht="45" customHeight="1">
      <c r="D57" s="34"/>
    </row>
  </sheetData>
  <sheetProtection selectLockedCells="1" selectUnlockedCells="1"/>
  <autoFilter ref="D1:D56"/>
  <mergeCells count="12">
    <mergeCell ref="C36:C37"/>
    <mergeCell ref="C38:C39"/>
    <mergeCell ref="B48:C48"/>
    <mergeCell ref="C30:C31"/>
    <mergeCell ref="C32:C35"/>
    <mergeCell ref="C40:C45"/>
    <mergeCell ref="C5:C8"/>
    <mergeCell ref="C9:C12"/>
    <mergeCell ref="C13:C17"/>
    <mergeCell ref="C18:C21"/>
    <mergeCell ref="C22:C24"/>
    <mergeCell ref="C25:C29"/>
  </mergeCells>
  <printOptions/>
  <pageMargins left="0.15748031496062992" right="0.1968503937007874" top="0.15748031496062992" bottom="0.1968503937007874" header="0.15748031496062992" footer="0.15748031496062992"/>
  <pageSetup horizontalDpi="300" verticalDpi="3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47"/>
  <sheetViews>
    <sheetView zoomScalePageLayoutView="0" workbookViewId="0" topLeftCell="A1">
      <pane ySplit="4" topLeftCell="A19" activePane="bottomLeft" state="frozen"/>
      <selection pane="topLeft" activeCell="C7" sqref="C7"/>
      <selection pane="bottomLeft" activeCell="E4" sqref="E4"/>
    </sheetView>
  </sheetViews>
  <sheetFormatPr defaultColWidth="9.140625" defaultRowHeight="45" customHeight="1"/>
  <cols>
    <col min="1" max="1" width="1.57421875" style="17" customWidth="1"/>
    <col min="2" max="2" width="4.57421875" style="17" customWidth="1"/>
    <col min="3" max="3" width="38.8515625" style="21" customWidth="1"/>
    <col min="4" max="4" width="40.7109375" style="17" customWidth="1"/>
    <col min="5" max="5" width="22.7109375" style="17" customWidth="1"/>
    <col min="6" max="16384" width="9.140625" style="17" customWidth="1"/>
  </cols>
  <sheetData>
    <row r="1" ht="8.25" customHeight="1">
      <c r="C1" s="17"/>
    </row>
    <row r="2" spans="2:4" ht="20.25" customHeight="1">
      <c r="B2" s="128" t="s">
        <v>106</v>
      </c>
      <c r="C2" s="128"/>
      <c r="D2" s="128"/>
    </row>
    <row r="3" spans="4:5" ht="20.25" customHeight="1">
      <c r="D3" s="21"/>
      <c r="E3" s="497" t="s">
        <v>315</v>
      </c>
    </row>
    <row r="4" spans="2:5" s="21" customFormat="1" ht="31.5" customHeight="1">
      <c r="B4" s="498" t="s">
        <v>20</v>
      </c>
      <c r="C4" s="235" t="s">
        <v>208</v>
      </c>
      <c r="D4" s="235" t="s">
        <v>1</v>
      </c>
      <c r="E4" s="496" t="s">
        <v>316</v>
      </c>
    </row>
    <row r="5" spans="2:5" s="83" customFormat="1" ht="17.25" customHeight="1">
      <c r="B5" s="184">
        <v>1</v>
      </c>
      <c r="C5" s="485" t="s">
        <v>176</v>
      </c>
      <c r="D5" s="72" t="s">
        <v>8</v>
      </c>
      <c r="E5" s="84">
        <v>12325532.52</v>
      </c>
    </row>
    <row r="6" spans="2:5" s="83" customFormat="1" ht="25.5" customHeight="1">
      <c r="B6" s="184">
        <v>2</v>
      </c>
      <c r="C6" s="485"/>
      <c r="D6" s="184" t="s">
        <v>210</v>
      </c>
      <c r="E6" s="84">
        <v>813467.48</v>
      </c>
    </row>
    <row r="7" spans="2:5" s="83" customFormat="1" ht="12.75">
      <c r="B7" s="184">
        <v>3</v>
      </c>
      <c r="C7" s="485"/>
      <c r="D7" s="287" t="s">
        <v>51</v>
      </c>
      <c r="E7" s="84">
        <v>58000</v>
      </c>
    </row>
    <row r="8" spans="2:5" s="85" customFormat="1" ht="18" customHeight="1">
      <c r="B8" s="234"/>
      <c r="C8" s="485"/>
      <c r="D8" s="234" t="s">
        <v>7</v>
      </c>
      <c r="E8" s="84">
        <v>13197000</v>
      </c>
    </row>
    <row r="9" spans="2:5" s="21" customFormat="1" ht="12.75">
      <c r="B9" s="234">
        <v>1</v>
      </c>
      <c r="C9" s="485" t="s">
        <v>165</v>
      </c>
      <c r="D9" s="72" t="s">
        <v>8</v>
      </c>
      <c r="E9" s="84">
        <v>7817800</v>
      </c>
    </row>
    <row r="10" spans="2:5" s="21" customFormat="1" ht="13.5" customHeight="1">
      <c r="B10" s="234">
        <v>2</v>
      </c>
      <c r="C10" s="485"/>
      <c r="D10" s="184" t="s">
        <v>211</v>
      </c>
      <c r="E10" s="84">
        <v>200</v>
      </c>
    </row>
    <row r="11" spans="2:5" s="21" customFormat="1" ht="12.75">
      <c r="B11" s="234">
        <v>3</v>
      </c>
      <c r="C11" s="485"/>
      <c r="D11" s="287" t="s">
        <v>51</v>
      </c>
      <c r="E11" s="84">
        <v>0</v>
      </c>
    </row>
    <row r="12" spans="2:5" s="21" customFormat="1" ht="12.75">
      <c r="B12" s="234"/>
      <c r="C12" s="485"/>
      <c r="D12" s="234" t="s">
        <v>7</v>
      </c>
      <c r="E12" s="84">
        <v>7818000</v>
      </c>
    </row>
    <row r="13" spans="2:5" s="83" customFormat="1" ht="12.75">
      <c r="B13" s="184">
        <v>1</v>
      </c>
      <c r="C13" s="485" t="s">
        <v>276</v>
      </c>
      <c r="D13" s="72" t="s">
        <v>8</v>
      </c>
      <c r="E13" s="84">
        <v>1285196</v>
      </c>
    </row>
    <row r="14" spans="2:5" s="83" customFormat="1" ht="12.75">
      <c r="B14" s="184">
        <v>2</v>
      </c>
      <c r="C14" s="485"/>
      <c r="D14" s="184" t="s">
        <v>211</v>
      </c>
      <c r="E14" s="84">
        <v>10238</v>
      </c>
    </row>
    <row r="15" spans="2:5" s="83" customFormat="1" ht="12.75">
      <c r="B15" s="184">
        <v>3</v>
      </c>
      <c r="C15" s="485"/>
      <c r="D15" s="5" t="s">
        <v>187</v>
      </c>
      <c r="E15" s="84">
        <v>3772</v>
      </c>
    </row>
    <row r="16" spans="2:5" s="83" customFormat="1" ht="12.75">
      <c r="B16" s="184">
        <v>4</v>
      </c>
      <c r="C16" s="485"/>
      <c r="D16" s="287" t="s">
        <v>51</v>
      </c>
      <c r="E16" s="84">
        <v>2794</v>
      </c>
    </row>
    <row r="17" spans="2:5" s="85" customFormat="1" ht="12.75">
      <c r="B17" s="234"/>
      <c r="C17" s="485"/>
      <c r="D17" s="234" t="s">
        <v>7</v>
      </c>
      <c r="E17" s="84">
        <v>1302000</v>
      </c>
    </row>
    <row r="18" spans="2:5" s="21" customFormat="1" ht="12.75">
      <c r="B18" s="234">
        <v>1</v>
      </c>
      <c r="C18" s="499" t="s">
        <v>107</v>
      </c>
      <c r="D18" s="72" t="s">
        <v>8</v>
      </c>
      <c r="E18" s="84">
        <v>4463250</v>
      </c>
    </row>
    <row r="19" spans="2:5" s="21" customFormat="1" ht="17.25" customHeight="1">
      <c r="B19" s="234">
        <v>2</v>
      </c>
      <c r="C19" s="499"/>
      <c r="D19" s="184" t="s">
        <v>211</v>
      </c>
      <c r="E19" s="84">
        <v>6109193.72</v>
      </c>
    </row>
    <row r="20" spans="2:5" s="21" customFormat="1" ht="12.75">
      <c r="B20" s="234">
        <v>3</v>
      </c>
      <c r="C20" s="499"/>
      <c r="D20" s="287" t="s">
        <v>51</v>
      </c>
      <c r="E20" s="84">
        <v>459467.48</v>
      </c>
    </row>
    <row r="21" spans="2:5" s="21" customFormat="1" ht="12.75">
      <c r="B21" s="234"/>
      <c r="C21" s="499"/>
      <c r="D21" s="234" t="s">
        <v>7</v>
      </c>
      <c r="E21" s="84">
        <v>2383732.82</v>
      </c>
    </row>
    <row r="22" spans="2:5" s="21" customFormat="1" ht="12.75">
      <c r="B22" s="234">
        <v>1</v>
      </c>
      <c r="C22" s="499" t="s">
        <v>108</v>
      </c>
      <c r="D22" s="72" t="s">
        <v>8</v>
      </c>
      <c r="E22" s="84">
        <v>6568706.949999999</v>
      </c>
    </row>
    <row r="23" spans="2:5" s="21" customFormat="1" ht="12.75">
      <c r="B23" s="234">
        <v>2</v>
      </c>
      <c r="C23" s="499"/>
      <c r="D23" s="287" t="s">
        <v>51</v>
      </c>
      <c r="E23" s="84">
        <v>3784094.57</v>
      </c>
    </row>
    <row r="24" spans="2:5" s="21" customFormat="1" ht="12.75">
      <c r="B24" s="234">
        <v>3</v>
      </c>
      <c r="C24" s="499"/>
      <c r="D24" s="234" t="s">
        <v>7</v>
      </c>
      <c r="E24" s="84">
        <v>545.75</v>
      </c>
    </row>
    <row r="25" spans="2:5" s="83" customFormat="1" ht="12.75">
      <c r="B25" s="184">
        <v>1</v>
      </c>
      <c r="C25" s="500" t="s">
        <v>175</v>
      </c>
      <c r="D25" s="72" t="s">
        <v>8</v>
      </c>
      <c r="E25" s="84">
        <v>968731.23</v>
      </c>
    </row>
    <row r="26" spans="2:5" s="83" customFormat="1" ht="12.75">
      <c r="B26" s="184">
        <v>2</v>
      </c>
      <c r="C26" s="500"/>
      <c r="D26" s="5" t="s">
        <v>187</v>
      </c>
      <c r="E26" s="84">
        <v>3784282.57</v>
      </c>
    </row>
    <row r="27" spans="2:5" s="83" customFormat="1" ht="13.5" customHeight="1">
      <c r="B27" s="184">
        <v>3</v>
      </c>
      <c r="C27" s="500"/>
      <c r="D27" s="184" t="s">
        <v>211</v>
      </c>
      <c r="E27" s="84">
        <v>555344.01</v>
      </c>
    </row>
    <row r="28" spans="2:5" s="83" customFormat="1" ht="12.75">
      <c r="B28" s="184">
        <v>4</v>
      </c>
      <c r="C28" s="500"/>
      <c r="D28" s="287" t="s">
        <v>51</v>
      </c>
      <c r="E28" s="84">
        <v>5487.5</v>
      </c>
    </row>
    <row r="29" spans="2:5" s="85" customFormat="1" ht="12.75">
      <c r="B29" s="234"/>
      <c r="C29" s="500"/>
      <c r="D29" s="234" t="s">
        <v>7</v>
      </c>
      <c r="E29" s="84">
        <v>1010069.52</v>
      </c>
    </row>
    <row r="30" spans="2:5" s="83" customFormat="1" ht="12.75">
      <c r="B30" s="184">
        <v>1</v>
      </c>
      <c r="C30" s="485" t="s">
        <v>166</v>
      </c>
      <c r="D30" s="72" t="s">
        <v>8</v>
      </c>
      <c r="E30" s="84">
        <v>1810817.69</v>
      </c>
    </row>
    <row r="31" spans="2:5" s="85" customFormat="1" ht="12.75">
      <c r="B31" s="234"/>
      <c r="C31" s="485"/>
      <c r="D31" s="234" t="s">
        <v>7</v>
      </c>
      <c r="E31" s="84">
        <v>2330498.91</v>
      </c>
    </row>
    <row r="32" spans="2:5" s="21" customFormat="1" ht="12.75">
      <c r="B32" s="234">
        <v>1</v>
      </c>
      <c r="C32" s="499" t="s">
        <v>109</v>
      </c>
      <c r="D32" s="72" t="s">
        <v>8</v>
      </c>
      <c r="E32" s="84">
        <v>5188961.04</v>
      </c>
    </row>
    <row r="33" spans="2:5" s="21" customFormat="1" ht="12.75" customHeight="1">
      <c r="B33" s="234">
        <v>2</v>
      </c>
      <c r="C33" s="499"/>
      <c r="D33" s="184" t="s">
        <v>211</v>
      </c>
      <c r="E33" s="84">
        <v>0</v>
      </c>
    </row>
    <row r="34" spans="2:5" s="21" customFormat="1" ht="12.75">
      <c r="B34" s="234">
        <v>3</v>
      </c>
      <c r="C34" s="499"/>
      <c r="D34" s="287" t="s">
        <v>51</v>
      </c>
      <c r="E34" s="84">
        <v>0</v>
      </c>
    </row>
    <row r="35" spans="2:5" s="21" customFormat="1" ht="12.75">
      <c r="B35" s="234"/>
      <c r="C35" s="499"/>
      <c r="D35" s="160" t="s">
        <v>7</v>
      </c>
      <c r="E35" s="84">
        <v>5188961.04</v>
      </c>
    </row>
    <row r="36" spans="2:5" s="83" customFormat="1" ht="12.75">
      <c r="B36" s="184">
        <v>1</v>
      </c>
      <c r="C36" s="485" t="s">
        <v>247</v>
      </c>
      <c r="D36" s="72" t="s">
        <v>8</v>
      </c>
      <c r="E36" s="84">
        <v>556391.1799999999</v>
      </c>
    </row>
    <row r="37" spans="2:5" s="85" customFormat="1" ht="12.75">
      <c r="B37" s="234"/>
      <c r="C37" s="485"/>
      <c r="D37" s="234" t="s">
        <v>7</v>
      </c>
      <c r="E37" s="84">
        <v>56681.92999999999</v>
      </c>
    </row>
    <row r="38" spans="2:5" s="83" customFormat="1" ht="12.75">
      <c r="B38" s="184">
        <v>1</v>
      </c>
      <c r="C38" s="485" t="s">
        <v>270</v>
      </c>
      <c r="D38" s="72" t="s">
        <v>8</v>
      </c>
      <c r="E38" s="84">
        <v>531709.25</v>
      </c>
    </row>
    <row r="39" spans="2:5" s="85" customFormat="1" ht="12.75">
      <c r="B39" s="234"/>
      <c r="C39" s="485"/>
      <c r="D39" s="234" t="s">
        <v>7</v>
      </c>
      <c r="E39" s="84">
        <v>1134498.77</v>
      </c>
    </row>
    <row r="40" spans="2:5" s="83" customFormat="1" ht="12.75">
      <c r="B40" s="184">
        <v>1</v>
      </c>
      <c r="C40" s="485" t="s">
        <v>2</v>
      </c>
      <c r="D40" s="72" t="s">
        <v>8</v>
      </c>
      <c r="E40" s="84">
        <v>1108742.3399999999</v>
      </c>
    </row>
    <row r="41" spans="2:5" s="83" customFormat="1" ht="12.75" customHeight="1">
      <c r="B41" s="184">
        <v>2</v>
      </c>
      <c r="C41" s="485"/>
      <c r="D41" s="184" t="s">
        <v>211</v>
      </c>
      <c r="E41" s="84">
        <v>133443.76</v>
      </c>
    </row>
    <row r="42" spans="2:5" s="83" customFormat="1" ht="12.75" customHeight="1">
      <c r="B42" s="184">
        <v>3</v>
      </c>
      <c r="C42" s="485"/>
      <c r="D42" s="5" t="s">
        <v>187</v>
      </c>
      <c r="E42" s="84">
        <v>1314</v>
      </c>
    </row>
    <row r="43" spans="2:5" s="83" customFormat="1" ht="12.75">
      <c r="B43" s="184">
        <v>4</v>
      </c>
      <c r="C43" s="485"/>
      <c r="D43" s="287" t="s">
        <v>51</v>
      </c>
      <c r="E43" s="84">
        <v>1852930.48</v>
      </c>
    </row>
    <row r="44" spans="2:5" s="83" customFormat="1" ht="12.75">
      <c r="B44" s="184"/>
      <c r="C44" s="485"/>
      <c r="D44" s="219" t="s">
        <v>295</v>
      </c>
      <c r="E44" s="84">
        <v>486903.31</v>
      </c>
    </row>
    <row r="45" spans="2:5" s="21" customFormat="1" ht="12.75">
      <c r="B45" s="234"/>
      <c r="C45" s="485"/>
      <c r="D45" s="234" t="s">
        <v>7</v>
      </c>
      <c r="E45" s="84">
        <v>2379971.6999999997</v>
      </c>
    </row>
    <row r="46" ht="12.75"/>
    <row r="47" ht="45" customHeight="1">
      <c r="D47" s="34"/>
    </row>
  </sheetData>
  <sheetProtection selectLockedCells="1" selectUnlockedCells="1"/>
  <mergeCells count="11">
    <mergeCell ref="C5:C8"/>
    <mergeCell ref="C9:C12"/>
    <mergeCell ref="C13:C17"/>
    <mergeCell ref="C18:C21"/>
    <mergeCell ref="C22:C24"/>
    <mergeCell ref="C25:C29"/>
    <mergeCell ref="C30:C31"/>
    <mergeCell ref="C32:C35"/>
    <mergeCell ref="C36:C37"/>
    <mergeCell ref="C38:C39"/>
    <mergeCell ref="C40:C45"/>
  </mergeCells>
  <printOptions/>
  <pageMargins left="0.15748031496062992" right="0.1968503937007874" top="0.15748031496062992" bottom="0.1968503937007874" header="0.15748031496062992" footer="0.15748031496062992"/>
  <pageSetup horizontalDpi="300" verticalDpi="3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D10" sqref="D10"/>
    </sheetView>
  </sheetViews>
  <sheetFormatPr defaultColWidth="26.8515625" defaultRowHeight="12.75"/>
  <cols>
    <col min="1" max="1" width="3.421875" style="7" customWidth="1"/>
    <col min="2" max="2" width="6.140625" style="7" customWidth="1"/>
    <col min="3" max="3" width="41.140625" style="7" customWidth="1"/>
    <col min="4" max="4" width="39.7109375" style="7" customWidth="1"/>
    <col min="5" max="16384" width="26.8515625" style="7" customWidth="1"/>
  </cols>
  <sheetData>
    <row r="1" ht="12.75">
      <c r="B1" s="24"/>
    </row>
    <row r="2" ht="12.75">
      <c r="B2" s="24"/>
    </row>
    <row r="3" ht="12.75">
      <c r="B3" s="24"/>
    </row>
    <row r="4" ht="12.75">
      <c r="B4" s="24"/>
    </row>
    <row r="5" ht="12.75" customHeight="1"/>
    <row r="6" ht="12.75">
      <c r="C6" s="134" t="s">
        <v>257</v>
      </c>
    </row>
    <row r="7" ht="12.75">
      <c r="B7" s="8"/>
    </row>
    <row r="8" spans="2:3" ht="12.75">
      <c r="B8" s="8"/>
      <c r="C8" s="8"/>
    </row>
    <row r="9" spans="3:4" ht="12.75">
      <c r="C9" s="8"/>
      <c r="D9" s="495" t="s">
        <v>315</v>
      </c>
    </row>
    <row r="10" spans="2:4" s="8" customFormat="1" ht="33.75" customHeight="1">
      <c r="B10" s="170" t="s">
        <v>20</v>
      </c>
      <c r="C10" s="170" t="s">
        <v>13</v>
      </c>
      <c r="D10" s="496" t="s">
        <v>316</v>
      </c>
    </row>
    <row r="11" spans="2:4" s="82" customFormat="1" ht="19.5" customHeight="1">
      <c r="B11" s="299">
        <v>1</v>
      </c>
      <c r="C11" s="248" t="s">
        <v>145</v>
      </c>
      <c r="D11" s="84">
        <v>13788771.6</v>
      </c>
    </row>
    <row r="12" spans="2:4" s="82" customFormat="1" ht="23.25" customHeight="1">
      <c r="B12" s="299">
        <v>2</v>
      </c>
      <c r="C12" s="248" t="s">
        <v>51</v>
      </c>
      <c r="D12" s="84">
        <v>10461730.91</v>
      </c>
    </row>
    <row r="13" spans="2:4" s="82" customFormat="1" ht="15" customHeight="1">
      <c r="B13" s="299">
        <v>3</v>
      </c>
      <c r="C13" s="248" t="s">
        <v>67</v>
      </c>
      <c r="D13" s="84">
        <v>4172775.6100000003</v>
      </c>
    </row>
    <row r="14" spans="2:4" s="82" customFormat="1" ht="31.5" customHeight="1">
      <c r="B14" s="299">
        <v>4</v>
      </c>
      <c r="C14" s="334" t="s">
        <v>8</v>
      </c>
      <c r="D14" s="84">
        <v>4044164.5300000003</v>
      </c>
    </row>
    <row r="15" spans="2:4" s="82" customFormat="1" ht="32.25" customHeight="1">
      <c r="B15" s="299">
        <v>5</v>
      </c>
      <c r="C15" s="302" t="s">
        <v>29</v>
      </c>
      <c r="D15" s="84">
        <v>724554.55</v>
      </c>
    </row>
    <row r="16" spans="2:4" s="82" customFormat="1" ht="32.25" customHeight="1">
      <c r="B16" s="299">
        <v>6</v>
      </c>
      <c r="C16" s="302" t="s">
        <v>203</v>
      </c>
      <c r="D16" s="84">
        <v>81002.8</v>
      </c>
    </row>
    <row r="17" spans="2:3" s="6" customFormat="1" ht="17.25" customHeight="1">
      <c r="B17" s="3"/>
      <c r="C17" s="3"/>
    </row>
  </sheetData>
  <sheetProtection selectLockedCells="1" selectUnlockedCells="1"/>
  <printOptions/>
  <pageMargins left="0.15748031496062992" right="0.1968503937007874" top="0.2362204724409449" bottom="0.2755905511811024" header="0.2362204724409449" footer="0.2362204724409449"/>
  <pageSetup fitToHeight="0"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E2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.28515625" style="21" customWidth="1"/>
    <col min="2" max="2" width="4.421875" style="21" customWidth="1"/>
    <col min="3" max="3" width="19.421875" style="21" customWidth="1"/>
    <col min="4" max="4" width="27.421875" style="21" customWidth="1"/>
    <col min="5" max="5" width="19.140625" style="21" customWidth="1"/>
    <col min="6" max="16384" width="9.140625" style="21" customWidth="1"/>
  </cols>
  <sheetData>
    <row r="4" s="14" customFormat="1" ht="12.75" customHeight="1"/>
    <row r="5" s="32" customFormat="1" ht="12.75"/>
    <row r="6" s="29" customFormat="1" ht="12.75"/>
    <row r="7" s="7" customFormat="1" ht="12.75">
      <c r="C7" s="16" t="s">
        <v>84</v>
      </c>
    </row>
    <row r="8" s="7" customFormat="1" ht="12.75">
      <c r="C8" s="8"/>
    </row>
    <row r="9" spans="4:5" s="7" customFormat="1" ht="12.75">
      <c r="D9" s="8"/>
      <c r="E9" s="495" t="s">
        <v>315</v>
      </c>
    </row>
    <row r="10" spans="2:5" ht="25.5">
      <c r="B10" s="498" t="s">
        <v>20</v>
      </c>
      <c r="C10" s="160" t="s">
        <v>0</v>
      </c>
      <c r="D10" s="235" t="s">
        <v>1</v>
      </c>
      <c r="E10" s="496" t="s">
        <v>316</v>
      </c>
    </row>
    <row r="11" spans="2:5" s="17" customFormat="1" ht="38.25" customHeight="1">
      <c r="B11" s="496">
        <v>1</v>
      </c>
      <c r="C11" s="440" t="s">
        <v>173</v>
      </c>
      <c r="D11" s="5" t="s">
        <v>68</v>
      </c>
      <c r="E11" s="84">
        <v>20800</v>
      </c>
    </row>
    <row r="12" spans="2:5" s="17" customFormat="1" ht="31.5" customHeight="1">
      <c r="B12" s="496">
        <v>2</v>
      </c>
      <c r="C12" s="440"/>
      <c r="D12" s="277" t="s">
        <v>59</v>
      </c>
      <c r="E12" s="84">
        <v>30000</v>
      </c>
    </row>
    <row r="13" spans="2:5" s="17" customFormat="1" ht="33" customHeight="1">
      <c r="B13" s="496">
        <v>3</v>
      </c>
      <c r="C13" s="440"/>
      <c r="D13" s="218" t="s">
        <v>240</v>
      </c>
      <c r="E13" s="84">
        <v>0</v>
      </c>
    </row>
    <row r="14" spans="2:5" ht="24" customHeight="1">
      <c r="B14" s="496"/>
      <c r="C14" s="440"/>
      <c r="D14" s="234" t="s">
        <v>7</v>
      </c>
      <c r="E14" s="84">
        <v>50800</v>
      </c>
    </row>
    <row r="15" spans="2:5" ht="28.5" customHeight="1">
      <c r="B15" s="496">
        <v>1</v>
      </c>
      <c r="C15" s="234" t="s">
        <v>83</v>
      </c>
      <c r="D15" s="501" t="s">
        <v>51</v>
      </c>
      <c r="E15" s="84">
        <v>197000</v>
      </c>
    </row>
    <row r="16" spans="1:4" s="14" customFormat="1" ht="12.75">
      <c r="A16" s="12"/>
      <c r="B16" s="56"/>
      <c r="C16" s="37"/>
      <c r="D16" s="55"/>
    </row>
    <row r="17" spans="1:4" s="48" customFormat="1" ht="12.75">
      <c r="A17" s="22"/>
      <c r="B17" s="56"/>
      <c r="C17" s="56"/>
      <c r="D17" s="56"/>
    </row>
    <row r="18" spans="2:4" s="14" customFormat="1" ht="12.75">
      <c r="B18" s="12"/>
      <c r="C18" s="56"/>
      <c r="D18" s="56"/>
    </row>
    <row r="19" spans="2:4" s="48" customFormat="1" ht="12.75">
      <c r="B19" s="22"/>
      <c r="C19" s="56"/>
      <c r="D19" s="17"/>
    </row>
    <row r="20" s="79" customFormat="1" ht="12.75">
      <c r="D20" s="80"/>
    </row>
    <row r="21" s="79" customFormat="1" ht="12.75">
      <c r="D21" s="80"/>
    </row>
  </sheetData>
  <sheetProtection selectLockedCells="1" selectUnlockedCells="1"/>
  <mergeCells count="1">
    <mergeCell ref="C11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30"/>
  <sheetViews>
    <sheetView zoomScale="91" zoomScaleNormal="91" zoomScalePageLayoutView="0" workbookViewId="0" topLeftCell="A1">
      <pane ySplit="4" topLeftCell="A11" activePane="bottomLeft" state="frozen"/>
      <selection pane="topLeft" activeCell="V1" sqref="U1:V16384"/>
      <selection pane="bottomLeft" activeCell="E4" sqref="E4"/>
    </sheetView>
  </sheetViews>
  <sheetFormatPr defaultColWidth="9.140625" defaultRowHeight="26.25" customHeight="1"/>
  <cols>
    <col min="1" max="1" width="8.8515625" style="195" customWidth="1"/>
    <col min="2" max="2" width="4.8515625" style="201" customWidth="1"/>
    <col min="3" max="3" width="28.7109375" style="202" customWidth="1"/>
    <col min="4" max="4" width="52.421875" style="201" customWidth="1"/>
    <col min="5" max="5" width="26.7109375" style="201" customWidth="1"/>
    <col min="6" max="6" width="10.8515625" style="195" bestFit="1" customWidth="1"/>
    <col min="7" max="7" width="14.421875" style="196" customWidth="1"/>
    <col min="8" max="8" width="10.8515625" style="195" bestFit="1" customWidth="1"/>
    <col min="9" max="9" width="12.421875" style="195" bestFit="1" customWidth="1"/>
    <col min="10" max="10" width="9.140625" style="195" customWidth="1"/>
    <col min="11" max="11" width="10.8515625" style="195" bestFit="1" customWidth="1"/>
    <col min="12" max="16384" width="9.140625" style="195" customWidth="1"/>
  </cols>
  <sheetData>
    <row r="1" spans="1:4" ht="15.75" customHeight="1">
      <c r="A1" s="198"/>
      <c r="B1" s="63"/>
      <c r="C1" s="198"/>
      <c r="D1" s="63"/>
    </row>
    <row r="2" spans="1:4" ht="17.25" customHeight="1">
      <c r="A2" s="40"/>
      <c r="B2" s="10"/>
      <c r="C2" s="52"/>
      <c r="D2" s="10" t="s">
        <v>21</v>
      </c>
    </row>
    <row r="3" spans="1:5" ht="32.25" customHeight="1">
      <c r="A3" s="186"/>
      <c r="B3" s="186"/>
      <c r="C3" s="186"/>
      <c r="D3" s="186"/>
      <c r="E3" s="508" t="s">
        <v>315</v>
      </c>
    </row>
    <row r="4" spans="1:7" s="191" customFormat="1" ht="39.75" customHeight="1">
      <c r="A4" s="27"/>
      <c r="B4" s="502" t="s">
        <v>20</v>
      </c>
      <c r="C4" s="210" t="s">
        <v>0</v>
      </c>
      <c r="D4" s="210" t="s">
        <v>1</v>
      </c>
      <c r="E4" s="507" t="s">
        <v>317</v>
      </c>
      <c r="G4" s="227"/>
    </row>
    <row r="5" spans="1:5" ht="12.75" customHeight="1">
      <c r="A5" s="194"/>
      <c r="B5" s="219">
        <v>1</v>
      </c>
      <c r="C5" s="445" t="s">
        <v>3</v>
      </c>
      <c r="D5" s="220" t="s">
        <v>51</v>
      </c>
      <c r="E5" s="200">
        <v>1167465.8199999998</v>
      </c>
    </row>
    <row r="6" spans="1:5" ht="12.75" customHeight="1">
      <c r="A6" s="194"/>
      <c r="B6" s="219">
        <v>2</v>
      </c>
      <c r="C6" s="441"/>
      <c r="D6" s="219" t="s">
        <v>8</v>
      </c>
      <c r="E6" s="200">
        <v>2207448.35</v>
      </c>
    </row>
    <row r="7" spans="1:5" ht="12.75" customHeight="1">
      <c r="A7" s="194"/>
      <c r="B7" s="219">
        <v>3</v>
      </c>
      <c r="C7" s="441"/>
      <c r="D7" s="220" t="s">
        <v>145</v>
      </c>
      <c r="E7" s="200">
        <v>1515698.84</v>
      </c>
    </row>
    <row r="8" spans="1:5" ht="12.75" customHeight="1">
      <c r="A8" s="194"/>
      <c r="B8" s="219">
        <v>4</v>
      </c>
      <c r="C8" s="441"/>
      <c r="D8" s="220" t="s">
        <v>264</v>
      </c>
      <c r="E8" s="200">
        <v>225153.56</v>
      </c>
    </row>
    <row r="9" spans="1:5" ht="12.75" customHeight="1">
      <c r="A9" s="194"/>
      <c r="B9" s="219">
        <v>5</v>
      </c>
      <c r="C9" s="441"/>
      <c r="D9" s="220" t="s">
        <v>189</v>
      </c>
      <c r="E9" s="200">
        <v>1474190.21</v>
      </c>
    </row>
    <row r="10" spans="1:5" ht="25.5" customHeight="1">
      <c r="A10" s="194"/>
      <c r="B10" s="219">
        <v>6</v>
      </c>
      <c r="C10" s="441"/>
      <c r="D10" s="220" t="s">
        <v>190</v>
      </c>
      <c r="E10" s="200">
        <v>454679.22</v>
      </c>
    </row>
    <row r="11" spans="1:5" ht="21" customHeight="1">
      <c r="A11" s="194"/>
      <c r="B11" s="219">
        <v>7</v>
      </c>
      <c r="C11" s="441"/>
      <c r="D11" s="219" t="s">
        <v>90</v>
      </c>
      <c r="E11" s="200">
        <v>0</v>
      </c>
    </row>
    <row r="12" spans="1:5" ht="38.25" customHeight="1">
      <c r="A12" s="194"/>
      <c r="B12" s="219">
        <v>8</v>
      </c>
      <c r="C12" s="441"/>
      <c r="D12" s="257" t="s">
        <v>156</v>
      </c>
      <c r="E12" s="200">
        <v>112364</v>
      </c>
    </row>
    <row r="13" spans="1:7" s="192" customFormat="1" ht="12.75" customHeight="1">
      <c r="A13" s="27"/>
      <c r="B13" s="376"/>
      <c r="C13" s="441"/>
      <c r="D13" s="210" t="s">
        <v>7</v>
      </c>
      <c r="E13" s="200">
        <v>7157000</v>
      </c>
      <c r="G13" s="228"/>
    </row>
    <row r="14" spans="1:5" ht="12.75" customHeight="1">
      <c r="A14" s="194"/>
      <c r="B14" s="219">
        <v>1</v>
      </c>
      <c r="C14" s="445" t="s">
        <v>4</v>
      </c>
      <c r="D14" s="220" t="s">
        <v>51</v>
      </c>
      <c r="E14" s="200">
        <v>369217.99</v>
      </c>
    </row>
    <row r="15" spans="1:5" ht="12.75" customHeight="1">
      <c r="A15" s="194"/>
      <c r="B15" s="219">
        <v>2</v>
      </c>
      <c r="C15" s="441"/>
      <c r="D15" s="219" t="s">
        <v>8</v>
      </c>
      <c r="E15" s="200">
        <v>1583781.81</v>
      </c>
    </row>
    <row r="16" spans="1:5" ht="12.75" customHeight="1">
      <c r="A16" s="194"/>
      <c r="B16" s="219">
        <v>3</v>
      </c>
      <c r="C16" s="441"/>
      <c r="D16" s="220" t="s">
        <v>189</v>
      </c>
      <c r="E16" s="200">
        <v>71781.03</v>
      </c>
    </row>
    <row r="17" spans="1:5" ht="12.75" customHeight="1">
      <c r="A17" s="194"/>
      <c r="B17" s="219">
        <v>4</v>
      </c>
      <c r="C17" s="441"/>
      <c r="D17" s="220" t="s">
        <v>185</v>
      </c>
      <c r="E17" s="200">
        <v>475649.14</v>
      </c>
    </row>
    <row r="18" spans="1:5" ht="25.5" customHeight="1">
      <c r="A18" s="194"/>
      <c r="B18" s="219">
        <v>5</v>
      </c>
      <c r="C18" s="441"/>
      <c r="D18" s="220" t="s">
        <v>190</v>
      </c>
      <c r="E18" s="200">
        <v>734402.8</v>
      </c>
    </row>
    <row r="19" spans="1:5" ht="12.75" customHeight="1">
      <c r="A19" s="194"/>
      <c r="B19" s="219">
        <v>6</v>
      </c>
      <c r="C19" s="441"/>
      <c r="D19" s="220" t="s">
        <v>264</v>
      </c>
      <c r="E19" s="200">
        <v>71781.03</v>
      </c>
    </row>
    <row r="20" spans="1:5" ht="12.75" customHeight="1">
      <c r="A20" s="194"/>
      <c r="B20" s="219">
        <v>7</v>
      </c>
      <c r="C20" s="441"/>
      <c r="D20" s="220" t="s">
        <v>183</v>
      </c>
      <c r="E20" s="200">
        <v>139673.2</v>
      </c>
    </row>
    <row r="21" spans="1:5" ht="12.75" customHeight="1">
      <c r="A21" s="194"/>
      <c r="B21" s="219">
        <v>8</v>
      </c>
      <c r="C21" s="441"/>
      <c r="D21" s="219" t="s">
        <v>90</v>
      </c>
      <c r="E21" s="200">
        <v>8409</v>
      </c>
    </row>
    <row r="22" spans="1:5" ht="38.25" customHeight="1">
      <c r="A22" s="194"/>
      <c r="B22" s="219">
        <v>9</v>
      </c>
      <c r="C22" s="441"/>
      <c r="D22" s="257" t="s">
        <v>249</v>
      </c>
      <c r="E22" s="200">
        <v>304</v>
      </c>
    </row>
    <row r="23" spans="1:7" s="40" customFormat="1" ht="12.75" customHeight="1">
      <c r="A23" s="27"/>
      <c r="B23" s="376"/>
      <c r="C23" s="441"/>
      <c r="D23" s="210" t="s">
        <v>7</v>
      </c>
      <c r="E23" s="200">
        <v>3455000</v>
      </c>
      <c r="G23" s="199"/>
    </row>
    <row r="24" spans="1:5" ht="25.5" customHeight="1">
      <c r="A24" s="194"/>
      <c r="B24" s="219">
        <v>1</v>
      </c>
      <c r="C24" s="445" t="s">
        <v>5</v>
      </c>
      <c r="D24" s="220" t="s">
        <v>188</v>
      </c>
      <c r="E24" s="200">
        <v>8000</v>
      </c>
    </row>
    <row r="25" spans="1:5" ht="24" customHeight="1">
      <c r="A25" s="194"/>
      <c r="B25" s="219">
        <v>2</v>
      </c>
      <c r="C25" s="441"/>
      <c r="D25" s="220" t="s">
        <v>191</v>
      </c>
      <c r="E25" s="200">
        <v>0</v>
      </c>
    </row>
    <row r="26" spans="1:5" ht="12.75" customHeight="1">
      <c r="A26" s="27"/>
      <c r="B26" s="376"/>
      <c r="C26" s="441"/>
      <c r="D26" s="210" t="s">
        <v>7</v>
      </c>
      <c r="E26" s="200">
        <v>8000</v>
      </c>
    </row>
    <row r="27" spans="1:5" ht="12.75" customHeight="1">
      <c r="A27" s="194"/>
      <c r="B27" s="219">
        <v>1</v>
      </c>
      <c r="C27" s="445" t="s">
        <v>23</v>
      </c>
      <c r="D27" s="220" t="s">
        <v>46</v>
      </c>
      <c r="E27" s="200">
        <v>4470936.0600000005</v>
      </c>
    </row>
    <row r="28" spans="1:5" ht="12.75">
      <c r="A28" s="194"/>
      <c r="B28" s="219">
        <v>2</v>
      </c>
      <c r="C28" s="441"/>
      <c r="D28" s="219" t="s">
        <v>147</v>
      </c>
      <c r="E28" s="200">
        <v>2661955.12</v>
      </c>
    </row>
    <row r="29" spans="1:5" ht="12.75" customHeight="1">
      <c r="A29" s="194"/>
      <c r="B29" s="219">
        <v>3</v>
      </c>
      <c r="C29" s="441"/>
      <c r="D29" s="219" t="s">
        <v>90</v>
      </c>
      <c r="E29" s="200">
        <v>80079.17</v>
      </c>
    </row>
    <row r="30" spans="1:5" ht="12.75" customHeight="1">
      <c r="A30" s="194"/>
      <c r="B30" s="219">
        <v>4</v>
      </c>
      <c r="C30" s="441"/>
      <c r="D30" s="220" t="s">
        <v>265</v>
      </c>
      <c r="E30" s="200">
        <v>213810.97</v>
      </c>
    </row>
    <row r="31" spans="1:5" ht="25.5" customHeight="1">
      <c r="A31" s="194"/>
      <c r="B31" s="219">
        <v>5</v>
      </c>
      <c r="C31" s="441"/>
      <c r="D31" s="220" t="s">
        <v>278</v>
      </c>
      <c r="E31" s="200">
        <v>30218.68</v>
      </c>
    </row>
    <row r="32" spans="1:7" s="40" customFormat="1" ht="23.25" customHeight="1">
      <c r="A32" s="203"/>
      <c r="B32" s="503"/>
      <c r="C32" s="441"/>
      <c r="D32" s="504" t="s">
        <v>7</v>
      </c>
      <c r="E32" s="200">
        <v>7457000</v>
      </c>
      <c r="G32" s="199"/>
    </row>
    <row r="33" spans="1:5" ht="12.75" customHeight="1">
      <c r="A33" s="194"/>
      <c r="B33" s="219">
        <v>1</v>
      </c>
      <c r="C33" s="445" t="s">
        <v>6</v>
      </c>
      <c r="D33" s="220" t="s">
        <v>185</v>
      </c>
      <c r="E33" s="200">
        <v>300000</v>
      </c>
    </row>
    <row r="34" spans="1:5" ht="12.75">
      <c r="A34" s="194"/>
      <c r="B34" s="219">
        <v>2</v>
      </c>
      <c r="C34" s="441"/>
      <c r="D34" s="219" t="s">
        <v>8</v>
      </c>
      <c r="E34" s="200">
        <v>4090899.9999999995</v>
      </c>
    </row>
    <row r="35" spans="1:5" ht="12.75">
      <c r="A35" s="194"/>
      <c r="B35" s="219">
        <v>3</v>
      </c>
      <c r="C35" s="441"/>
      <c r="D35" s="154" t="s">
        <v>277</v>
      </c>
      <c r="E35" s="200">
        <v>42100</v>
      </c>
    </row>
    <row r="36" spans="1:5" ht="12.75">
      <c r="A36" s="194"/>
      <c r="B36" s="219"/>
      <c r="C36" s="441"/>
      <c r="D36" s="154" t="s">
        <v>295</v>
      </c>
      <c r="E36" s="200">
        <v>896000</v>
      </c>
    </row>
    <row r="37" spans="1:5" ht="26.25" customHeight="1">
      <c r="A37" s="27"/>
      <c r="B37" s="376"/>
      <c r="C37" s="441"/>
      <c r="D37" s="210" t="s">
        <v>7</v>
      </c>
      <c r="E37" s="200">
        <v>5329000</v>
      </c>
    </row>
    <row r="38" spans="1:7" s="192" customFormat="1" ht="29.25" customHeight="1">
      <c r="A38" s="27"/>
      <c r="B38" s="376">
        <v>1</v>
      </c>
      <c r="C38" s="503" t="s">
        <v>261</v>
      </c>
      <c r="D38" s="210" t="s">
        <v>191</v>
      </c>
      <c r="E38" s="200">
        <v>110000</v>
      </c>
      <c r="G38" s="228"/>
    </row>
    <row r="39" spans="1:7" s="40" customFormat="1" ht="33" customHeight="1">
      <c r="A39" s="27"/>
      <c r="B39" s="376">
        <v>1</v>
      </c>
      <c r="C39" s="503" t="s">
        <v>197</v>
      </c>
      <c r="D39" s="210" t="s">
        <v>188</v>
      </c>
      <c r="E39" s="200">
        <v>564000</v>
      </c>
      <c r="G39" s="199"/>
    </row>
    <row r="40" spans="1:7" s="201" customFormat="1" ht="31.5" customHeight="1">
      <c r="A40" s="203"/>
      <c r="B40" s="503">
        <v>1</v>
      </c>
      <c r="C40" s="504" t="s">
        <v>83</v>
      </c>
      <c r="D40" s="504" t="s">
        <v>51</v>
      </c>
      <c r="E40" s="200">
        <v>9000</v>
      </c>
      <c r="G40" s="231"/>
    </row>
    <row r="41" spans="1:5" ht="16.5" customHeight="1">
      <c r="A41" s="203"/>
      <c r="B41" s="505">
        <v>1</v>
      </c>
      <c r="C41" s="445" t="s">
        <v>40</v>
      </c>
      <c r="D41" s="219" t="s">
        <v>212</v>
      </c>
      <c r="E41" s="200">
        <v>371907.79000000004</v>
      </c>
    </row>
    <row r="42" spans="1:5" ht="16.5" customHeight="1">
      <c r="A42" s="203"/>
      <c r="B42" s="505"/>
      <c r="C42" s="445"/>
      <c r="D42" s="218" t="s">
        <v>8</v>
      </c>
      <c r="E42" s="200">
        <v>448092.20999999996</v>
      </c>
    </row>
    <row r="43" spans="1:5" ht="18.75" customHeight="1">
      <c r="A43" s="203"/>
      <c r="B43" s="505"/>
      <c r="C43" s="445"/>
      <c r="D43" s="210" t="s">
        <v>7</v>
      </c>
      <c r="E43" s="200">
        <v>820000</v>
      </c>
    </row>
    <row r="44" spans="1:5" ht="12.75" customHeight="1">
      <c r="A44" s="194"/>
      <c r="B44" s="219">
        <v>1</v>
      </c>
      <c r="C44" s="445" t="s">
        <v>76</v>
      </c>
      <c r="D44" s="219" t="s">
        <v>171</v>
      </c>
      <c r="E44" s="200">
        <v>206152.85</v>
      </c>
    </row>
    <row r="45" spans="1:5" ht="12.75" customHeight="1">
      <c r="A45" s="194"/>
      <c r="B45" s="219">
        <v>2</v>
      </c>
      <c r="C45" s="441"/>
      <c r="D45" s="219" t="s">
        <v>63</v>
      </c>
      <c r="E45" s="200">
        <v>77113</v>
      </c>
    </row>
    <row r="46" spans="1:5" ht="12.75" customHeight="1">
      <c r="A46" s="194"/>
      <c r="B46" s="219">
        <v>3</v>
      </c>
      <c r="C46" s="441"/>
      <c r="D46" s="219" t="s">
        <v>51</v>
      </c>
      <c r="E46" s="200">
        <v>192362.08000000002</v>
      </c>
    </row>
    <row r="47" spans="1:5" ht="28.5" customHeight="1">
      <c r="A47" s="194"/>
      <c r="B47" s="219">
        <v>4</v>
      </c>
      <c r="C47" s="441"/>
      <c r="D47" s="219" t="s">
        <v>204</v>
      </c>
      <c r="E47" s="200">
        <v>73372.07000000007</v>
      </c>
    </row>
    <row r="48" spans="1:5" ht="12.75" customHeight="1">
      <c r="A48" s="27"/>
      <c r="B48" s="376"/>
      <c r="C48" s="441"/>
      <c r="D48" s="376" t="s">
        <v>7</v>
      </c>
      <c r="E48" s="200">
        <v>549000</v>
      </c>
    </row>
    <row r="49" spans="1:5" ht="12.75" customHeight="1">
      <c r="A49" s="194"/>
      <c r="B49" s="219">
        <v>1</v>
      </c>
      <c r="C49" s="443" t="s">
        <v>243</v>
      </c>
      <c r="D49" s="219" t="s">
        <v>8</v>
      </c>
      <c r="E49" s="200">
        <v>2443804.92</v>
      </c>
    </row>
    <row r="50" spans="1:5" ht="12.75" customHeight="1">
      <c r="A50" s="204"/>
      <c r="B50" s="219">
        <v>2</v>
      </c>
      <c r="C50" s="443"/>
      <c r="D50" s="220" t="s">
        <v>145</v>
      </c>
      <c r="E50" s="200">
        <v>2955617.71</v>
      </c>
    </row>
    <row r="51" spans="1:5" ht="12.75" customHeight="1">
      <c r="A51" s="204"/>
      <c r="B51" s="219">
        <v>3</v>
      </c>
      <c r="C51" s="443"/>
      <c r="D51" s="15" t="s">
        <v>46</v>
      </c>
      <c r="E51" s="200">
        <v>2178577.37</v>
      </c>
    </row>
    <row r="52" spans="1:7" s="40" customFormat="1" ht="17.25" customHeight="1">
      <c r="A52" s="27"/>
      <c r="B52" s="376"/>
      <c r="C52" s="443"/>
      <c r="D52" s="376" t="s">
        <v>7</v>
      </c>
      <c r="E52" s="200">
        <v>7578000</v>
      </c>
      <c r="G52" s="199"/>
    </row>
    <row r="53" spans="1:5" ht="25.5" customHeight="1">
      <c r="A53" s="194"/>
      <c r="B53" s="219">
        <v>1</v>
      </c>
      <c r="C53" s="445" t="s">
        <v>78</v>
      </c>
      <c r="D53" s="219" t="s">
        <v>212</v>
      </c>
      <c r="E53" s="200">
        <v>575227.53</v>
      </c>
    </row>
    <row r="54" spans="1:5" ht="25.5" customHeight="1">
      <c r="A54" s="194"/>
      <c r="B54" s="219">
        <v>2</v>
      </c>
      <c r="C54" s="441"/>
      <c r="D54" s="219" t="s">
        <v>213</v>
      </c>
      <c r="E54" s="200">
        <v>387394.02</v>
      </c>
    </row>
    <row r="55" spans="1:5" ht="12.75" customHeight="1">
      <c r="A55" s="27"/>
      <c r="B55" s="376"/>
      <c r="C55" s="441"/>
      <c r="D55" s="376" t="s">
        <v>7</v>
      </c>
      <c r="E55" s="200">
        <v>962621.55</v>
      </c>
    </row>
    <row r="56" spans="1:5" ht="12.75" customHeight="1">
      <c r="A56" s="194"/>
      <c r="B56" s="219">
        <v>1</v>
      </c>
      <c r="C56" s="443" t="s">
        <v>79</v>
      </c>
      <c r="D56" s="219" t="s">
        <v>8</v>
      </c>
      <c r="E56" s="200">
        <v>688022</v>
      </c>
    </row>
    <row r="57" spans="1:5" ht="12.75" customHeight="1">
      <c r="A57" s="194"/>
      <c r="B57" s="219">
        <v>2</v>
      </c>
      <c r="C57" s="442"/>
      <c r="D57" s="175" t="s">
        <v>187</v>
      </c>
      <c r="E57" s="200">
        <v>1681132.05</v>
      </c>
    </row>
    <row r="58" spans="1:5" ht="12.75" customHeight="1">
      <c r="A58" s="194"/>
      <c r="B58" s="219">
        <v>3</v>
      </c>
      <c r="C58" s="442"/>
      <c r="D58" s="220" t="s">
        <v>145</v>
      </c>
      <c r="E58" s="200">
        <v>121089.51000000001</v>
      </c>
    </row>
    <row r="59" spans="1:5" ht="12.75" customHeight="1">
      <c r="A59" s="194"/>
      <c r="B59" s="219">
        <v>4</v>
      </c>
      <c r="C59" s="442"/>
      <c r="D59" s="219" t="s">
        <v>51</v>
      </c>
      <c r="E59" s="200">
        <v>124468</v>
      </c>
    </row>
    <row r="60" spans="1:5" ht="12.75" customHeight="1">
      <c r="A60" s="194"/>
      <c r="B60" s="219">
        <v>5</v>
      </c>
      <c r="C60" s="442"/>
      <c r="D60" s="219" t="s">
        <v>212</v>
      </c>
      <c r="E60" s="200">
        <v>0</v>
      </c>
    </row>
    <row r="61" spans="1:5" ht="27.75" customHeight="1">
      <c r="A61" s="194"/>
      <c r="B61" s="219">
        <v>6</v>
      </c>
      <c r="C61" s="442"/>
      <c r="D61" s="220" t="s">
        <v>191</v>
      </c>
      <c r="E61" s="200">
        <v>15605</v>
      </c>
    </row>
    <row r="62" spans="1:5" ht="17.25" customHeight="1">
      <c r="A62" s="194"/>
      <c r="B62" s="219"/>
      <c r="C62" s="442"/>
      <c r="D62" s="220" t="s">
        <v>295</v>
      </c>
      <c r="E62" s="200">
        <v>1575000</v>
      </c>
    </row>
    <row r="63" spans="1:5" ht="14.25" customHeight="1">
      <c r="A63" s="203"/>
      <c r="B63" s="503"/>
      <c r="C63" s="442"/>
      <c r="D63" s="503" t="s">
        <v>7</v>
      </c>
      <c r="E63" s="200">
        <v>4205316.5600000005</v>
      </c>
    </row>
    <row r="64" spans="1:5" ht="12.75" customHeight="1">
      <c r="A64" s="194"/>
      <c r="B64" s="219">
        <v>1</v>
      </c>
      <c r="C64" s="445" t="s">
        <v>80</v>
      </c>
      <c r="D64" s="220" t="s">
        <v>189</v>
      </c>
      <c r="E64" s="200">
        <v>572419.56</v>
      </c>
    </row>
    <row r="65" spans="1:5" ht="12.75" customHeight="1">
      <c r="A65" s="194"/>
      <c r="B65" s="219">
        <v>2</v>
      </c>
      <c r="C65" s="441"/>
      <c r="D65" s="219" t="s">
        <v>8</v>
      </c>
      <c r="E65" s="200">
        <v>1366322.8</v>
      </c>
    </row>
    <row r="66" spans="1:5" ht="12.75" customHeight="1">
      <c r="A66" s="194"/>
      <c r="B66" s="219">
        <v>3</v>
      </c>
      <c r="C66" s="441"/>
      <c r="D66" s="220" t="s">
        <v>185</v>
      </c>
      <c r="E66" s="200">
        <v>300027.76</v>
      </c>
    </row>
    <row r="67" spans="1:5" ht="12.75" customHeight="1">
      <c r="A67" s="194"/>
      <c r="B67" s="219">
        <v>4</v>
      </c>
      <c r="C67" s="441"/>
      <c r="D67" s="219" t="s">
        <v>90</v>
      </c>
      <c r="E67" s="200">
        <v>38999</v>
      </c>
    </row>
    <row r="68" spans="1:7" s="40" customFormat="1" ht="12.75" customHeight="1">
      <c r="A68" s="27">
        <v>3072140</v>
      </c>
      <c r="B68" s="376"/>
      <c r="C68" s="441"/>
      <c r="D68" s="210" t="s">
        <v>7</v>
      </c>
      <c r="E68" s="200">
        <v>2277769.12</v>
      </c>
      <c r="G68" s="199"/>
    </row>
    <row r="69" spans="1:9" ht="26.25" customHeight="1">
      <c r="A69" s="27"/>
      <c r="B69" s="234">
        <v>1</v>
      </c>
      <c r="C69" s="426" t="s">
        <v>155</v>
      </c>
      <c r="D69" s="506" t="s">
        <v>156</v>
      </c>
      <c r="E69" s="200">
        <v>19332740</v>
      </c>
      <c r="I69" s="196"/>
    </row>
    <row r="70" spans="1:5" ht="12.75" customHeight="1">
      <c r="A70" s="27"/>
      <c r="B70" s="234">
        <v>2</v>
      </c>
      <c r="C70" s="426"/>
      <c r="D70" s="219" t="s">
        <v>90</v>
      </c>
      <c r="E70" s="200">
        <v>163574.73999999996</v>
      </c>
    </row>
    <row r="71" spans="1:5" ht="12.75" customHeight="1">
      <c r="A71" s="27"/>
      <c r="B71" s="234">
        <v>3</v>
      </c>
      <c r="C71" s="426"/>
      <c r="D71" s="220" t="s">
        <v>189</v>
      </c>
      <c r="E71" s="200">
        <v>5485990.67</v>
      </c>
    </row>
    <row r="72" spans="1:11" ht="12.75" customHeight="1">
      <c r="A72" s="27"/>
      <c r="B72" s="234">
        <v>4</v>
      </c>
      <c r="C72" s="426"/>
      <c r="D72" s="219" t="s">
        <v>8</v>
      </c>
      <c r="E72" s="200">
        <v>1079410.6</v>
      </c>
      <c r="K72" s="196"/>
    </row>
    <row r="73" spans="1:7" ht="12.75" customHeight="1">
      <c r="A73" s="27"/>
      <c r="B73" s="234"/>
      <c r="C73" s="426"/>
      <c r="D73" s="220" t="s">
        <v>295</v>
      </c>
      <c r="E73" s="200">
        <v>1529862.85</v>
      </c>
      <c r="F73" s="196"/>
      <c r="G73" s="199"/>
    </row>
    <row r="74" spans="1:5" ht="13.5" customHeight="1">
      <c r="A74" s="27"/>
      <c r="B74" s="234"/>
      <c r="C74" s="426"/>
      <c r="D74" s="210" t="s">
        <v>7</v>
      </c>
      <c r="E74" s="200">
        <v>21936612.11</v>
      </c>
    </row>
    <row r="75" spans="1:5" ht="12.75" customHeight="1">
      <c r="A75" s="27"/>
      <c r="B75" s="376">
        <v>1</v>
      </c>
      <c r="C75" s="444" t="s">
        <v>220</v>
      </c>
      <c r="D75" s="219" t="s">
        <v>51</v>
      </c>
      <c r="E75" s="200">
        <v>121448.69</v>
      </c>
    </row>
    <row r="76" spans="1:8" ht="12.75" customHeight="1">
      <c r="A76" s="27"/>
      <c r="B76" s="376">
        <v>2</v>
      </c>
      <c r="C76" s="444"/>
      <c r="D76" s="218" t="s">
        <v>8</v>
      </c>
      <c r="E76" s="200">
        <v>242936.32</v>
      </c>
      <c r="F76" s="196"/>
      <c r="H76" s="196"/>
    </row>
    <row r="77" spans="1:5" ht="12.75" customHeight="1">
      <c r="A77" s="27"/>
      <c r="B77" s="376">
        <v>3</v>
      </c>
      <c r="C77" s="444"/>
      <c r="D77" s="175" t="s">
        <v>81</v>
      </c>
      <c r="E77" s="200">
        <v>192080.53999999998</v>
      </c>
    </row>
    <row r="78" spans="1:5" ht="15.75" customHeight="1">
      <c r="A78" s="27"/>
      <c r="B78" s="376"/>
      <c r="C78" s="444"/>
      <c r="D78" s="376" t="s">
        <v>7</v>
      </c>
      <c r="E78" s="200">
        <v>1132588.1099999999</v>
      </c>
    </row>
    <row r="79" spans="1:7" s="40" customFormat="1" ht="46.5" customHeight="1">
      <c r="A79" s="27"/>
      <c r="B79" s="376">
        <v>1</v>
      </c>
      <c r="C79" s="503" t="s">
        <v>205</v>
      </c>
      <c r="D79" s="376" t="s">
        <v>171</v>
      </c>
      <c r="E79" s="200">
        <v>1791457.51</v>
      </c>
      <c r="G79" s="199"/>
    </row>
    <row r="80" spans="1:7" s="40" customFormat="1" ht="27.75" customHeight="1">
      <c r="A80" s="27"/>
      <c r="B80" s="376">
        <v>1</v>
      </c>
      <c r="C80" s="503" t="s">
        <v>214</v>
      </c>
      <c r="D80" s="210" t="s">
        <v>189</v>
      </c>
      <c r="E80" s="200">
        <v>2676313.2</v>
      </c>
      <c r="G80" s="199"/>
    </row>
    <row r="81" spans="1:7" s="40" customFormat="1" ht="12" customHeight="1">
      <c r="A81" s="27"/>
      <c r="B81" s="376">
        <v>1</v>
      </c>
      <c r="C81" s="444" t="s">
        <v>241</v>
      </c>
      <c r="D81" s="219" t="s">
        <v>8</v>
      </c>
      <c r="E81" s="200">
        <v>3431304.4699999997</v>
      </c>
      <c r="G81" s="199"/>
    </row>
    <row r="82" spans="1:7" s="40" customFormat="1" ht="12.75" customHeight="1">
      <c r="A82" s="27"/>
      <c r="B82" s="376">
        <v>2</v>
      </c>
      <c r="C82" s="444"/>
      <c r="D82" s="220" t="s">
        <v>145</v>
      </c>
      <c r="E82" s="200">
        <v>2899157.53</v>
      </c>
      <c r="G82" s="199"/>
    </row>
    <row r="83" spans="1:7" s="40" customFormat="1" ht="12.75" customHeight="1">
      <c r="A83" s="27"/>
      <c r="B83" s="376">
        <v>3</v>
      </c>
      <c r="C83" s="444"/>
      <c r="D83" s="220" t="s">
        <v>51</v>
      </c>
      <c r="E83" s="200">
        <v>634404.49</v>
      </c>
      <c r="G83" s="199"/>
    </row>
    <row r="84" spans="1:7" s="40" customFormat="1" ht="12.75" customHeight="1">
      <c r="A84" s="27"/>
      <c r="B84" s="376">
        <v>4</v>
      </c>
      <c r="C84" s="444"/>
      <c r="D84" s="175" t="s">
        <v>81</v>
      </c>
      <c r="E84" s="200">
        <v>272621.55</v>
      </c>
      <c r="G84" s="199"/>
    </row>
    <row r="85" spans="1:7" s="40" customFormat="1" ht="13.5" customHeight="1">
      <c r="A85" s="27"/>
      <c r="B85" s="376"/>
      <c r="C85" s="444"/>
      <c r="D85" s="210" t="s">
        <v>7</v>
      </c>
      <c r="E85" s="200">
        <v>4119550.29</v>
      </c>
      <c r="G85" s="199"/>
    </row>
    <row r="86" spans="1:7" s="40" customFormat="1" ht="21" customHeight="1">
      <c r="A86" s="27"/>
      <c r="B86" s="376">
        <v>1</v>
      </c>
      <c r="C86" s="444" t="s">
        <v>253</v>
      </c>
      <c r="D86" s="219" t="s">
        <v>8</v>
      </c>
      <c r="E86" s="200">
        <v>4878621.7299999995</v>
      </c>
      <c r="G86" s="199"/>
    </row>
    <row r="87" spans="1:7" s="40" customFormat="1" ht="24.75" customHeight="1">
      <c r="A87" s="27"/>
      <c r="B87" s="376">
        <v>2</v>
      </c>
      <c r="C87" s="444"/>
      <c r="D87" s="175" t="s">
        <v>180</v>
      </c>
      <c r="E87" s="200">
        <v>545830.59</v>
      </c>
      <c r="G87" s="199"/>
    </row>
    <row r="88" spans="1:7" s="40" customFormat="1" ht="24.75" customHeight="1">
      <c r="A88" s="27"/>
      <c r="B88" s="376">
        <v>3</v>
      </c>
      <c r="C88" s="444"/>
      <c r="D88" s="175" t="s">
        <v>255</v>
      </c>
      <c r="E88" s="200">
        <v>48201.74</v>
      </c>
      <c r="G88" s="199"/>
    </row>
    <row r="89" spans="1:7" s="40" customFormat="1" ht="24.75" customHeight="1">
      <c r="A89" s="27"/>
      <c r="B89" s="376">
        <v>4</v>
      </c>
      <c r="C89" s="444"/>
      <c r="D89" s="175" t="s">
        <v>263</v>
      </c>
      <c r="E89" s="200">
        <v>0</v>
      </c>
      <c r="G89" s="199"/>
    </row>
    <row r="90" spans="1:7" s="40" customFormat="1" ht="24.75" customHeight="1">
      <c r="A90" s="27"/>
      <c r="B90" s="376">
        <v>5</v>
      </c>
      <c r="C90" s="444"/>
      <c r="D90" s="5" t="s">
        <v>224</v>
      </c>
      <c r="E90" s="200">
        <v>302664.25</v>
      </c>
      <c r="G90" s="199"/>
    </row>
    <row r="91" spans="1:7" s="40" customFormat="1" ht="18" customHeight="1">
      <c r="A91" s="27"/>
      <c r="B91" s="376"/>
      <c r="C91" s="444"/>
      <c r="D91" s="210" t="s">
        <v>7</v>
      </c>
      <c r="E91" s="200">
        <v>5772413.33</v>
      </c>
      <c r="G91" s="199"/>
    </row>
    <row r="92" spans="2:7" s="112" customFormat="1" ht="12.75" customHeight="1">
      <c r="B92" s="241"/>
      <c r="C92" s="23"/>
      <c r="D92" s="111"/>
      <c r="G92" s="117"/>
    </row>
    <row r="93" spans="3:7" s="37" customFormat="1" ht="12.75" customHeight="1">
      <c r="C93" s="62"/>
      <c r="D93" s="17"/>
      <c r="G93" s="55"/>
    </row>
    <row r="94" s="17" customFormat="1" ht="12.75" customHeight="1">
      <c r="G94" s="34"/>
    </row>
    <row r="95" spans="1:4" ht="12.75" customHeight="1">
      <c r="A95" s="197"/>
      <c r="B95" s="197"/>
      <c r="C95" s="186"/>
      <c r="D95" s="197"/>
    </row>
    <row r="96" spans="1:4" ht="12.75" customHeight="1">
      <c r="A96" s="197"/>
      <c r="B96" s="197"/>
      <c r="C96" s="186"/>
      <c r="D96" s="197"/>
    </row>
    <row r="97" spans="1:4" ht="12.75" customHeight="1">
      <c r="A97" s="197"/>
      <c r="B97" s="197"/>
      <c r="C97" s="186"/>
      <c r="D97" s="197"/>
    </row>
    <row r="98" spans="1:4" ht="12.75" customHeight="1">
      <c r="A98" s="197"/>
      <c r="B98" s="197"/>
      <c r="C98" s="186"/>
      <c r="D98" s="197"/>
    </row>
    <row r="99" spans="1:4" ht="12.75" customHeight="1">
      <c r="A99" s="197"/>
      <c r="B99" s="197"/>
      <c r="C99" s="186"/>
      <c r="D99" s="197"/>
    </row>
    <row r="100" spans="1:4" ht="12.75" customHeight="1">
      <c r="A100" s="197"/>
      <c r="B100" s="197"/>
      <c r="C100" s="186"/>
      <c r="D100" s="197"/>
    </row>
    <row r="101" spans="1:4" ht="12.75" customHeight="1">
      <c r="A101" s="197"/>
      <c r="B101" s="197"/>
      <c r="C101" s="186"/>
      <c r="D101" s="197"/>
    </row>
    <row r="102" spans="1:4" ht="26.25" customHeight="1">
      <c r="A102" s="197"/>
      <c r="B102" s="197"/>
      <c r="C102" s="186"/>
      <c r="D102" s="197"/>
    </row>
    <row r="103" spans="1:4" ht="26.25" customHeight="1">
      <c r="A103" s="197"/>
      <c r="B103" s="197"/>
      <c r="C103" s="186"/>
      <c r="D103" s="197"/>
    </row>
    <row r="104" spans="1:4" ht="26.25" customHeight="1">
      <c r="A104" s="197"/>
      <c r="B104" s="197"/>
      <c r="C104" s="186"/>
      <c r="D104" s="197"/>
    </row>
    <row r="105" spans="1:4" ht="26.25" customHeight="1">
      <c r="A105" s="197"/>
      <c r="B105" s="197"/>
      <c r="C105" s="186"/>
      <c r="D105" s="197"/>
    </row>
    <row r="106" spans="1:4" ht="26.25" customHeight="1">
      <c r="A106" s="197"/>
      <c r="B106" s="197"/>
      <c r="C106" s="186"/>
      <c r="D106" s="197"/>
    </row>
    <row r="107" spans="1:4" ht="26.25" customHeight="1">
      <c r="A107" s="197"/>
      <c r="B107" s="197"/>
      <c r="C107" s="186"/>
      <c r="D107" s="197"/>
    </row>
    <row r="108" spans="1:4" ht="26.25" customHeight="1">
      <c r="A108" s="197"/>
      <c r="B108" s="197"/>
      <c r="C108" s="186"/>
      <c r="D108" s="197"/>
    </row>
    <row r="109" spans="1:4" ht="26.25" customHeight="1">
      <c r="A109" s="197"/>
      <c r="B109" s="197"/>
      <c r="C109" s="186"/>
      <c r="D109" s="197"/>
    </row>
    <row r="110" spans="1:4" ht="26.25" customHeight="1">
      <c r="A110" s="197"/>
      <c r="B110" s="197"/>
      <c r="C110" s="186"/>
      <c r="D110" s="197"/>
    </row>
    <row r="111" spans="1:4" ht="26.25" customHeight="1">
      <c r="A111" s="197"/>
      <c r="B111" s="197"/>
      <c r="C111" s="186"/>
      <c r="D111" s="197"/>
    </row>
    <row r="112" spans="1:4" ht="26.25" customHeight="1">
      <c r="A112" s="197"/>
      <c r="B112" s="197"/>
      <c r="C112" s="186"/>
      <c r="D112" s="197"/>
    </row>
    <row r="113" spans="1:4" ht="26.25" customHeight="1">
      <c r="A113" s="197"/>
      <c r="B113" s="197"/>
      <c r="C113" s="186"/>
      <c r="D113" s="197"/>
    </row>
    <row r="114" spans="1:4" ht="26.25" customHeight="1">
      <c r="A114" s="197"/>
      <c r="B114" s="197"/>
      <c r="C114" s="186"/>
      <c r="D114" s="197"/>
    </row>
    <row r="115" spans="1:4" ht="26.25" customHeight="1">
      <c r="A115" s="197"/>
      <c r="B115" s="197"/>
      <c r="C115" s="186"/>
      <c r="D115" s="197"/>
    </row>
    <row r="116" spans="1:4" ht="26.25" customHeight="1">
      <c r="A116" s="197"/>
      <c r="B116" s="197"/>
      <c r="C116" s="186"/>
      <c r="D116" s="197"/>
    </row>
    <row r="117" spans="1:4" ht="26.25" customHeight="1">
      <c r="A117" s="197"/>
      <c r="B117" s="197"/>
      <c r="C117" s="186"/>
      <c r="D117" s="197"/>
    </row>
    <row r="118" spans="1:4" ht="26.25" customHeight="1">
      <c r="A118" s="197"/>
      <c r="B118" s="197"/>
      <c r="C118" s="186"/>
      <c r="D118" s="197"/>
    </row>
    <row r="119" spans="1:4" ht="26.25" customHeight="1">
      <c r="A119" s="197"/>
      <c r="B119" s="197"/>
      <c r="C119" s="186"/>
      <c r="D119" s="197"/>
    </row>
    <row r="120" spans="1:4" ht="26.25" customHeight="1">
      <c r="A120" s="197"/>
      <c r="B120" s="197"/>
      <c r="C120" s="186"/>
      <c r="D120" s="197"/>
    </row>
    <row r="121" spans="1:4" ht="26.25" customHeight="1">
      <c r="A121" s="197"/>
      <c r="B121" s="197"/>
      <c r="C121" s="186"/>
      <c r="D121" s="197"/>
    </row>
    <row r="122" spans="1:4" ht="26.25" customHeight="1">
      <c r="A122" s="197"/>
      <c r="B122" s="197"/>
      <c r="C122" s="186"/>
      <c r="D122" s="197"/>
    </row>
    <row r="123" spans="1:4" ht="26.25" customHeight="1">
      <c r="A123" s="197"/>
      <c r="B123" s="197"/>
      <c r="C123" s="186"/>
      <c r="D123" s="197"/>
    </row>
    <row r="124" spans="1:4" ht="26.25" customHeight="1">
      <c r="A124" s="197"/>
      <c r="B124" s="197"/>
      <c r="C124" s="186"/>
      <c r="D124" s="197"/>
    </row>
    <row r="125" spans="1:4" ht="26.25" customHeight="1">
      <c r="A125" s="197"/>
      <c r="B125" s="197"/>
      <c r="C125" s="186"/>
      <c r="D125" s="197"/>
    </row>
    <row r="126" spans="1:4" ht="26.25" customHeight="1">
      <c r="A126" s="197"/>
      <c r="B126" s="197"/>
      <c r="C126" s="186"/>
      <c r="D126" s="197"/>
    </row>
    <row r="127" spans="1:4" ht="26.25" customHeight="1">
      <c r="A127" s="197"/>
      <c r="B127" s="197"/>
      <c r="C127" s="186"/>
      <c r="D127" s="197"/>
    </row>
    <row r="128" spans="1:4" ht="26.25" customHeight="1">
      <c r="A128" s="197"/>
      <c r="B128" s="197"/>
      <c r="C128" s="186"/>
      <c r="D128" s="197"/>
    </row>
    <row r="129" spans="1:4" ht="26.25" customHeight="1">
      <c r="A129" s="197"/>
      <c r="B129" s="197"/>
      <c r="C129" s="186"/>
      <c r="D129" s="197"/>
    </row>
    <row r="130" spans="1:4" ht="26.25" customHeight="1">
      <c r="A130" s="197"/>
      <c r="B130" s="197"/>
      <c r="C130" s="186"/>
      <c r="D130" s="197"/>
    </row>
    <row r="131" spans="1:4" ht="26.25" customHeight="1">
      <c r="A131" s="197"/>
      <c r="B131" s="197"/>
      <c r="C131" s="186"/>
      <c r="D131" s="197"/>
    </row>
    <row r="132" spans="1:4" ht="26.25" customHeight="1">
      <c r="A132" s="197"/>
      <c r="B132" s="197"/>
      <c r="C132" s="186"/>
      <c r="D132" s="197"/>
    </row>
    <row r="133" spans="1:4" ht="26.25" customHeight="1">
      <c r="A133" s="197"/>
      <c r="B133" s="197"/>
      <c r="C133" s="186"/>
      <c r="D133" s="197"/>
    </row>
    <row r="134" spans="1:4" ht="26.25" customHeight="1">
      <c r="A134" s="197"/>
      <c r="B134" s="197"/>
      <c r="C134" s="186"/>
      <c r="D134" s="197"/>
    </row>
    <row r="135" spans="1:4" ht="26.25" customHeight="1">
      <c r="A135" s="197"/>
      <c r="B135" s="197"/>
      <c r="C135" s="186"/>
      <c r="D135" s="197"/>
    </row>
    <row r="136" spans="1:4" ht="26.25" customHeight="1">
      <c r="A136" s="197"/>
      <c r="B136" s="197"/>
      <c r="C136" s="186"/>
      <c r="D136" s="197"/>
    </row>
    <row r="137" spans="1:4" ht="26.25" customHeight="1">
      <c r="A137" s="197"/>
      <c r="B137" s="197"/>
      <c r="C137" s="186"/>
      <c r="D137" s="197"/>
    </row>
    <row r="138" spans="1:4" ht="26.25" customHeight="1">
      <c r="A138" s="197"/>
      <c r="B138" s="197"/>
      <c r="C138" s="186"/>
      <c r="D138" s="197"/>
    </row>
    <row r="139" spans="1:4" ht="26.25" customHeight="1">
      <c r="A139" s="197"/>
      <c r="B139" s="197"/>
      <c r="C139" s="186"/>
      <c r="D139" s="197"/>
    </row>
    <row r="140" spans="1:4" ht="26.25" customHeight="1">
      <c r="A140" s="197"/>
      <c r="B140" s="197"/>
      <c r="C140" s="186"/>
      <c r="D140" s="197"/>
    </row>
    <row r="141" spans="1:4" ht="26.25" customHeight="1">
      <c r="A141" s="197"/>
      <c r="B141" s="197"/>
      <c r="C141" s="186"/>
      <c r="D141" s="197"/>
    </row>
    <row r="142" spans="1:4" ht="26.25" customHeight="1">
      <c r="A142" s="197"/>
      <c r="B142" s="197"/>
      <c r="C142" s="186"/>
      <c r="D142" s="197"/>
    </row>
    <row r="143" spans="1:4" ht="26.25" customHeight="1">
      <c r="A143" s="197"/>
      <c r="B143" s="197"/>
      <c r="C143" s="186"/>
      <c r="D143" s="197"/>
    </row>
    <row r="144" spans="1:4" ht="26.25" customHeight="1">
      <c r="A144" s="197"/>
      <c r="B144" s="197"/>
      <c r="C144" s="186"/>
      <c r="D144" s="197"/>
    </row>
    <row r="145" spans="1:4" ht="26.25" customHeight="1">
      <c r="A145" s="197"/>
      <c r="B145" s="197"/>
      <c r="C145" s="186"/>
      <c r="D145" s="197"/>
    </row>
    <row r="146" spans="1:4" ht="26.25" customHeight="1">
      <c r="A146" s="197"/>
      <c r="B146" s="197"/>
      <c r="C146" s="186"/>
      <c r="D146" s="197"/>
    </row>
    <row r="147" spans="1:4" ht="26.25" customHeight="1">
      <c r="A147" s="197"/>
      <c r="B147" s="197"/>
      <c r="C147" s="186"/>
      <c r="D147" s="197"/>
    </row>
    <row r="148" spans="1:4" ht="26.25" customHeight="1">
      <c r="A148" s="197"/>
      <c r="B148" s="197"/>
      <c r="C148" s="186"/>
      <c r="D148" s="197"/>
    </row>
    <row r="149" spans="1:4" ht="26.25" customHeight="1">
      <c r="A149" s="197"/>
      <c r="B149" s="197"/>
      <c r="C149" s="186"/>
      <c r="D149" s="197"/>
    </row>
    <row r="150" spans="1:4" ht="26.25" customHeight="1">
      <c r="A150" s="197"/>
      <c r="B150" s="197"/>
      <c r="C150" s="186"/>
      <c r="D150" s="197"/>
    </row>
    <row r="151" spans="1:4" ht="26.25" customHeight="1">
      <c r="A151" s="197"/>
      <c r="B151" s="197"/>
      <c r="C151" s="186"/>
      <c r="D151" s="197"/>
    </row>
    <row r="152" spans="1:4" ht="26.25" customHeight="1">
      <c r="A152" s="197"/>
      <c r="B152" s="197"/>
      <c r="C152" s="186"/>
      <c r="D152" s="197"/>
    </row>
    <row r="153" spans="1:4" ht="26.25" customHeight="1">
      <c r="A153" s="197"/>
      <c r="B153" s="197"/>
      <c r="C153" s="186"/>
      <c r="D153" s="197"/>
    </row>
    <row r="154" spans="1:4" ht="26.25" customHeight="1">
      <c r="A154" s="197"/>
      <c r="B154" s="197"/>
      <c r="C154" s="186"/>
      <c r="D154" s="197"/>
    </row>
    <row r="155" spans="1:4" ht="26.25" customHeight="1">
      <c r="A155" s="197"/>
      <c r="B155" s="197"/>
      <c r="C155" s="186"/>
      <c r="D155" s="197"/>
    </row>
    <row r="156" spans="1:4" ht="26.25" customHeight="1">
      <c r="A156" s="197"/>
      <c r="B156" s="197"/>
      <c r="C156" s="186"/>
      <c r="D156" s="197"/>
    </row>
    <row r="157" spans="1:4" ht="26.25" customHeight="1">
      <c r="A157" s="197"/>
      <c r="B157" s="197"/>
      <c r="C157" s="186"/>
      <c r="D157" s="197"/>
    </row>
    <row r="158" spans="1:4" ht="26.25" customHeight="1">
      <c r="A158" s="197"/>
      <c r="B158" s="197"/>
      <c r="C158" s="186"/>
      <c r="D158" s="197"/>
    </row>
    <row r="159" spans="1:4" ht="26.25" customHeight="1">
      <c r="A159" s="197"/>
      <c r="B159" s="197"/>
      <c r="C159" s="186"/>
      <c r="D159" s="197"/>
    </row>
    <row r="160" spans="1:4" ht="26.25" customHeight="1">
      <c r="A160" s="197"/>
      <c r="B160" s="197"/>
      <c r="C160" s="186"/>
      <c r="D160" s="197"/>
    </row>
    <row r="161" spans="1:4" ht="26.25" customHeight="1">
      <c r="A161" s="197"/>
      <c r="B161" s="197"/>
      <c r="C161" s="186"/>
      <c r="D161" s="197"/>
    </row>
    <row r="162" spans="1:4" ht="26.25" customHeight="1">
      <c r="A162" s="197"/>
      <c r="B162" s="197"/>
      <c r="C162" s="186"/>
      <c r="D162" s="197"/>
    </row>
    <row r="163" spans="1:4" ht="26.25" customHeight="1">
      <c r="A163" s="197"/>
      <c r="B163" s="197"/>
      <c r="C163" s="186"/>
      <c r="D163" s="197"/>
    </row>
    <row r="164" spans="1:4" ht="26.25" customHeight="1">
      <c r="A164" s="197"/>
      <c r="B164" s="197"/>
      <c r="C164" s="186"/>
      <c r="D164" s="197"/>
    </row>
    <row r="165" spans="1:4" ht="26.25" customHeight="1">
      <c r="A165" s="197"/>
      <c r="B165" s="197"/>
      <c r="C165" s="186"/>
      <c r="D165" s="197"/>
    </row>
    <row r="166" spans="1:4" ht="26.25" customHeight="1">
      <c r="A166" s="197"/>
      <c r="B166" s="197"/>
      <c r="C166" s="186"/>
      <c r="D166" s="197"/>
    </row>
    <row r="167" spans="1:4" ht="26.25" customHeight="1">
      <c r="A167" s="197"/>
      <c r="B167" s="197"/>
      <c r="C167" s="186"/>
      <c r="D167" s="197"/>
    </row>
    <row r="168" spans="1:4" ht="26.25" customHeight="1">
      <c r="A168" s="197"/>
      <c r="B168" s="197"/>
      <c r="C168" s="186"/>
      <c r="D168" s="197"/>
    </row>
    <row r="169" spans="1:4" ht="26.25" customHeight="1">
      <c r="A169" s="197"/>
      <c r="B169" s="197"/>
      <c r="C169" s="186"/>
      <c r="D169" s="197"/>
    </row>
    <row r="170" spans="1:4" ht="26.25" customHeight="1">
      <c r="A170" s="197"/>
      <c r="B170" s="197"/>
      <c r="C170" s="186"/>
      <c r="D170" s="197"/>
    </row>
    <row r="171" spans="1:4" ht="26.25" customHeight="1">
      <c r="A171" s="197"/>
      <c r="B171" s="197"/>
      <c r="C171" s="186"/>
      <c r="D171" s="197"/>
    </row>
    <row r="172" spans="1:4" ht="26.25" customHeight="1">
      <c r="A172" s="197"/>
      <c r="B172" s="197"/>
      <c r="C172" s="186"/>
      <c r="D172" s="197"/>
    </row>
    <row r="173" spans="1:4" ht="26.25" customHeight="1">
      <c r="A173" s="197"/>
      <c r="B173" s="197"/>
      <c r="C173" s="186"/>
      <c r="D173" s="197"/>
    </row>
    <row r="174" spans="1:4" ht="26.25" customHeight="1">
      <c r="A174" s="197"/>
      <c r="B174" s="197"/>
      <c r="C174" s="186"/>
      <c r="D174" s="197"/>
    </row>
    <row r="175" spans="1:4" ht="26.25" customHeight="1">
      <c r="A175" s="197"/>
      <c r="B175" s="197"/>
      <c r="C175" s="186"/>
      <c r="D175" s="197"/>
    </row>
    <row r="176" spans="1:4" ht="26.25" customHeight="1">
      <c r="A176" s="197"/>
      <c r="B176" s="197"/>
      <c r="C176" s="186"/>
      <c r="D176" s="197"/>
    </row>
    <row r="177" spans="1:4" ht="26.25" customHeight="1">
      <c r="A177" s="197"/>
      <c r="B177" s="197"/>
      <c r="C177" s="186"/>
      <c r="D177" s="197"/>
    </row>
    <row r="178" spans="1:4" ht="26.25" customHeight="1">
      <c r="A178" s="197"/>
      <c r="B178" s="197"/>
      <c r="C178" s="186"/>
      <c r="D178" s="197"/>
    </row>
    <row r="179" spans="1:4" ht="26.25" customHeight="1">
      <c r="A179" s="197"/>
      <c r="B179" s="197"/>
      <c r="C179" s="186"/>
      <c r="D179" s="197"/>
    </row>
    <row r="180" spans="1:4" ht="26.25" customHeight="1">
      <c r="A180" s="197"/>
      <c r="B180" s="197"/>
      <c r="C180" s="186"/>
      <c r="D180" s="197"/>
    </row>
    <row r="181" spans="1:4" ht="26.25" customHeight="1">
      <c r="A181" s="197"/>
      <c r="B181" s="197"/>
      <c r="C181" s="186"/>
      <c r="D181" s="197"/>
    </row>
    <row r="182" spans="1:4" ht="26.25" customHeight="1">
      <c r="A182" s="197"/>
      <c r="B182" s="197"/>
      <c r="C182" s="186"/>
      <c r="D182" s="197"/>
    </row>
    <row r="183" spans="1:4" ht="26.25" customHeight="1">
      <c r="A183" s="197"/>
      <c r="B183" s="197"/>
      <c r="C183" s="186"/>
      <c r="D183" s="197"/>
    </row>
    <row r="184" spans="1:4" ht="26.25" customHeight="1">
      <c r="A184" s="197"/>
      <c r="B184" s="197"/>
      <c r="C184" s="186"/>
      <c r="D184" s="197"/>
    </row>
    <row r="185" spans="1:4" ht="26.25" customHeight="1">
      <c r="A185" s="197"/>
      <c r="B185" s="197"/>
      <c r="C185" s="186"/>
      <c r="D185" s="197"/>
    </row>
    <row r="186" spans="1:4" ht="26.25" customHeight="1">
      <c r="A186" s="197"/>
      <c r="B186" s="197"/>
      <c r="C186" s="186"/>
      <c r="D186" s="197"/>
    </row>
    <row r="187" spans="1:4" ht="26.25" customHeight="1">
      <c r="A187" s="197"/>
      <c r="B187" s="197"/>
      <c r="C187" s="186"/>
      <c r="D187" s="197"/>
    </row>
    <row r="188" spans="1:4" ht="26.25" customHeight="1">
      <c r="A188" s="197"/>
      <c r="B188" s="197"/>
      <c r="C188" s="186"/>
      <c r="D188" s="197"/>
    </row>
    <row r="189" spans="1:4" ht="26.25" customHeight="1">
      <c r="A189" s="197"/>
      <c r="B189" s="197"/>
      <c r="C189" s="186"/>
      <c r="D189" s="197"/>
    </row>
    <row r="190" spans="1:4" ht="26.25" customHeight="1">
      <c r="A190" s="197"/>
      <c r="B190" s="197"/>
      <c r="C190" s="186"/>
      <c r="D190" s="197"/>
    </row>
    <row r="191" spans="1:4" ht="26.25" customHeight="1">
      <c r="A191" s="197"/>
      <c r="B191" s="197"/>
      <c r="C191" s="186"/>
      <c r="D191" s="197"/>
    </row>
    <row r="192" spans="1:4" ht="26.25" customHeight="1">
      <c r="A192" s="197"/>
      <c r="B192" s="197"/>
      <c r="C192" s="186"/>
      <c r="D192" s="197"/>
    </row>
    <row r="193" spans="1:4" ht="26.25" customHeight="1">
      <c r="A193" s="197"/>
      <c r="B193" s="197"/>
      <c r="C193" s="186"/>
      <c r="D193" s="197"/>
    </row>
    <row r="194" spans="1:4" ht="26.25" customHeight="1">
      <c r="A194" s="197"/>
      <c r="B194" s="197"/>
      <c r="C194" s="186"/>
      <c r="D194" s="197"/>
    </row>
    <row r="195" spans="1:4" ht="26.25" customHeight="1">
      <c r="A195" s="197"/>
      <c r="B195" s="197"/>
      <c r="C195" s="186"/>
      <c r="D195" s="197"/>
    </row>
    <row r="196" spans="1:4" ht="26.25" customHeight="1">
      <c r="A196" s="197"/>
      <c r="B196" s="197"/>
      <c r="C196" s="186"/>
      <c r="D196" s="197"/>
    </row>
    <row r="197" spans="1:4" ht="26.25" customHeight="1">
      <c r="A197" s="197"/>
      <c r="B197" s="197"/>
      <c r="C197" s="186"/>
      <c r="D197" s="197"/>
    </row>
    <row r="198" spans="1:4" ht="26.25" customHeight="1">
      <c r="A198" s="197"/>
      <c r="B198" s="197"/>
      <c r="C198" s="186"/>
      <c r="D198" s="197"/>
    </row>
    <row r="199" spans="1:4" ht="26.25" customHeight="1">
      <c r="A199" s="197"/>
      <c r="B199" s="197"/>
      <c r="C199" s="186"/>
      <c r="D199" s="197"/>
    </row>
    <row r="200" spans="1:4" ht="26.25" customHeight="1">
      <c r="A200" s="197"/>
      <c r="B200" s="197"/>
      <c r="C200" s="186"/>
      <c r="D200" s="197"/>
    </row>
    <row r="201" spans="1:4" ht="26.25" customHeight="1">
      <c r="A201" s="197"/>
      <c r="B201" s="197"/>
      <c r="C201" s="186"/>
      <c r="D201" s="197"/>
    </row>
    <row r="202" spans="1:4" ht="26.25" customHeight="1">
      <c r="A202" s="197"/>
      <c r="B202" s="197"/>
      <c r="C202" s="186"/>
      <c r="D202" s="197"/>
    </row>
    <row r="203" spans="1:4" ht="26.25" customHeight="1">
      <c r="A203" s="197"/>
      <c r="B203" s="197"/>
      <c r="C203" s="186"/>
      <c r="D203" s="197"/>
    </row>
    <row r="204" spans="1:4" ht="26.25" customHeight="1">
      <c r="A204" s="197"/>
      <c r="B204" s="197"/>
      <c r="C204" s="186"/>
      <c r="D204" s="197"/>
    </row>
    <row r="205" spans="1:4" ht="26.25" customHeight="1">
      <c r="A205" s="197"/>
      <c r="B205" s="197"/>
      <c r="C205" s="186"/>
      <c r="D205" s="197"/>
    </row>
    <row r="206" spans="1:4" ht="26.25" customHeight="1">
      <c r="A206" s="197"/>
      <c r="B206" s="197"/>
      <c r="C206" s="186"/>
      <c r="D206" s="197"/>
    </row>
    <row r="207" spans="1:4" ht="26.25" customHeight="1">
      <c r="A207" s="197"/>
      <c r="B207" s="197"/>
      <c r="C207" s="186"/>
      <c r="D207" s="197"/>
    </row>
    <row r="208" spans="1:4" ht="26.25" customHeight="1">
      <c r="A208" s="197"/>
      <c r="B208" s="197"/>
      <c r="C208" s="186"/>
      <c r="D208" s="197"/>
    </row>
    <row r="209" spans="1:4" ht="26.25" customHeight="1">
      <c r="A209" s="197"/>
      <c r="B209" s="197"/>
      <c r="C209" s="186"/>
      <c r="D209" s="197"/>
    </row>
    <row r="210" spans="1:4" ht="26.25" customHeight="1">
      <c r="A210" s="197"/>
      <c r="B210" s="197"/>
      <c r="C210" s="186"/>
      <c r="D210" s="197"/>
    </row>
    <row r="211" spans="1:4" ht="26.25" customHeight="1">
      <c r="A211" s="197"/>
      <c r="B211" s="197"/>
      <c r="C211" s="186"/>
      <c r="D211" s="197"/>
    </row>
    <row r="212" spans="1:4" ht="26.25" customHeight="1">
      <c r="A212" s="197"/>
      <c r="B212" s="197"/>
      <c r="C212" s="186"/>
      <c r="D212" s="197"/>
    </row>
    <row r="213" spans="1:4" ht="26.25" customHeight="1">
      <c r="A213" s="197"/>
      <c r="B213" s="197"/>
      <c r="C213" s="186"/>
      <c r="D213" s="197"/>
    </row>
    <row r="214" spans="1:4" ht="26.25" customHeight="1">
      <c r="A214" s="197"/>
      <c r="B214" s="197"/>
      <c r="C214" s="186"/>
      <c r="D214" s="197"/>
    </row>
    <row r="215" spans="1:4" ht="26.25" customHeight="1">
      <c r="A215" s="197"/>
      <c r="B215" s="197"/>
      <c r="C215" s="186"/>
      <c r="D215" s="197"/>
    </row>
    <row r="216" spans="1:4" ht="26.25" customHeight="1">
      <c r="A216" s="197"/>
      <c r="B216" s="197"/>
      <c r="C216" s="186"/>
      <c r="D216" s="197"/>
    </row>
    <row r="217" spans="1:4" ht="26.25" customHeight="1">
      <c r="A217" s="197"/>
      <c r="B217" s="197"/>
      <c r="C217" s="186"/>
      <c r="D217" s="197"/>
    </row>
    <row r="218" spans="1:4" ht="26.25" customHeight="1">
      <c r="A218" s="197"/>
      <c r="B218" s="197"/>
      <c r="C218" s="186"/>
      <c r="D218" s="197"/>
    </row>
    <row r="219" spans="1:4" ht="26.25" customHeight="1">
      <c r="A219" s="197"/>
      <c r="B219" s="197"/>
      <c r="C219" s="186"/>
      <c r="D219" s="197"/>
    </row>
    <row r="220" spans="1:4" ht="26.25" customHeight="1">
      <c r="A220" s="197"/>
      <c r="B220" s="197"/>
      <c r="C220" s="186"/>
      <c r="D220" s="197"/>
    </row>
    <row r="221" spans="1:4" ht="26.25" customHeight="1">
      <c r="A221" s="197"/>
      <c r="B221" s="197"/>
      <c r="C221" s="186"/>
      <c r="D221" s="197"/>
    </row>
    <row r="222" spans="1:4" ht="26.25" customHeight="1">
      <c r="A222" s="197"/>
      <c r="B222" s="197"/>
      <c r="C222" s="186"/>
      <c r="D222" s="197"/>
    </row>
    <row r="223" spans="1:4" ht="26.25" customHeight="1">
      <c r="A223" s="197"/>
      <c r="B223" s="197"/>
      <c r="C223" s="186"/>
      <c r="D223" s="197"/>
    </row>
    <row r="224" spans="1:4" ht="26.25" customHeight="1">
      <c r="A224" s="197"/>
      <c r="B224" s="197"/>
      <c r="C224" s="186"/>
      <c r="D224" s="197"/>
    </row>
    <row r="225" spans="1:4" ht="26.25" customHeight="1">
      <c r="A225" s="197"/>
      <c r="B225" s="197"/>
      <c r="C225" s="186"/>
      <c r="D225" s="197"/>
    </row>
    <row r="226" spans="1:4" ht="26.25" customHeight="1">
      <c r="A226" s="197"/>
      <c r="B226" s="197"/>
      <c r="C226" s="186"/>
      <c r="D226" s="197"/>
    </row>
    <row r="227" spans="1:4" ht="26.25" customHeight="1">
      <c r="A227" s="197"/>
      <c r="B227" s="197"/>
      <c r="C227" s="186"/>
      <c r="D227" s="197"/>
    </row>
    <row r="228" spans="1:4" ht="26.25" customHeight="1">
      <c r="A228" s="197"/>
      <c r="B228" s="197"/>
      <c r="C228" s="186"/>
      <c r="D228" s="197"/>
    </row>
    <row r="229" spans="1:4" ht="26.25" customHeight="1">
      <c r="A229" s="197"/>
      <c r="B229" s="197"/>
      <c r="C229" s="186"/>
      <c r="D229" s="197"/>
    </row>
    <row r="230" spans="1:4" ht="26.25" customHeight="1">
      <c r="A230" s="197"/>
      <c r="B230" s="197"/>
      <c r="C230" s="186"/>
      <c r="D230" s="197"/>
    </row>
    <row r="231" spans="1:4" ht="26.25" customHeight="1">
      <c r="A231" s="197"/>
      <c r="B231" s="197"/>
      <c r="C231" s="186"/>
      <c r="D231" s="197"/>
    </row>
    <row r="232" spans="1:4" ht="26.25" customHeight="1">
      <c r="A232" s="197"/>
      <c r="B232" s="197"/>
      <c r="C232" s="186"/>
      <c r="D232" s="197"/>
    </row>
    <row r="233" spans="1:4" ht="26.25" customHeight="1">
      <c r="A233" s="197"/>
      <c r="B233" s="197"/>
      <c r="C233" s="186"/>
      <c r="D233" s="197"/>
    </row>
    <row r="234" spans="1:4" ht="26.25" customHeight="1">
      <c r="A234" s="197"/>
      <c r="B234" s="197"/>
      <c r="C234" s="186"/>
      <c r="D234" s="197"/>
    </row>
    <row r="235" spans="1:4" ht="26.25" customHeight="1">
      <c r="A235" s="197"/>
      <c r="B235" s="197"/>
      <c r="C235" s="186"/>
      <c r="D235" s="197"/>
    </row>
    <row r="236" spans="1:4" ht="26.25" customHeight="1">
      <c r="A236" s="197"/>
      <c r="B236" s="197"/>
      <c r="C236" s="186"/>
      <c r="D236" s="197"/>
    </row>
    <row r="237" spans="1:4" ht="26.25" customHeight="1">
      <c r="A237" s="197"/>
      <c r="B237" s="197"/>
      <c r="C237" s="186"/>
      <c r="D237" s="197"/>
    </row>
    <row r="238" spans="1:4" ht="26.25" customHeight="1">
      <c r="A238" s="197"/>
      <c r="B238" s="197"/>
      <c r="C238" s="186"/>
      <c r="D238" s="197"/>
    </row>
    <row r="239" spans="1:4" ht="26.25" customHeight="1">
      <c r="A239" s="197"/>
      <c r="B239" s="197"/>
      <c r="C239" s="186"/>
      <c r="D239" s="197"/>
    </row>
    <row r="240" spans="1:4" ht="26.25" customHeight="1">
      <c r="A240" s="197"/>
      <c r="B240" s="197"/>
      <c r="C240" s="186"/>
      <c r="D240" s="197"/>
    </row>
    <row r="241" spans="1:4" ht="26.25" customHeight="1">
      <c r="A241" s="197"/>
      <c r="B241" s="197"/>
      <c r="C241" s="186"/>
      <c r="D241" s="197"/>
    </row>
    <row r="242" spans="1:4" ht="26.25" customHeight="1">
      <c r="A242" s="197"/>
      <c r="B242" s="197"/>
      <c r="C242" s="186"/>
      <c r="D242" s="197"/>
    </row>
    <row r="243" spans="1:4" ht="26.25" customHeight="1">
      <c r="A243" s="197"/>
      <c r="B243" s="197"/>
      <c r="C243" s="186"/>
      <c r="D243" s="197"/>
    </row>
    <row r="244" spans="1:4" ht="26.25" customHeight="1">
      <c r="A244" s="197"/>
      <c r="B244" s="197"/>
      <c r="C244" s="186"/>
      <c r="D244" s="197"/>
    </row>
    <row r="245" spans="1:4" ht="26.25" customHeight="1">
      <c r="A245" s="197"/>
      <c r="B245" s="197"/>
      <c r="C245" s="186"/>
      <c r="D245" s="197"/>
    </row>
    <row r="246" spans="1:4" ht="26.25" customHeight="1">
      <c r="A246" s="197"/>
      <c r="B246" s="197"/>
      <c r="C246" s="186"/>
      <c r="D246" s="197"/>
    </row>
    <row r="247" spans="1:4" ht="26.25" customHeight="1">
      <c r="A247" s="197"/>
      <c r="B247" s="197"/>
      <c r="C247" s="186"/>
      <c r="D247" s="197"/>
    </row>
    <row r="248" spans="1:4" ht="26.25" customHeight="1">
      <c r="A248" s="197"/>
      <c r="B248" s="197"/>
      <c r="C248" s="186"/>
      <c r="D248" s="197"/>
    </row>
    <row r="249" spans="1:4" ht="26.25" customHeight="1">
      <c r="A249" s="197"/>
      <c r="B249" s="197"/>
      <c r="C249" s="186"/>
      <c r="D249" s="197"/>
    </row>
    <row r="250" spans="1:4" ht="26.25" customHeight="1">
      <c r="A250" s="197"/>
      <c r="B250" s="197"/>
      <c r="C250" s="186"/>
      <c r="D250" s="197"/>
    </row>
    <row r="251" spans="1:4" ht="26.25" customHeight="1">
      <c r="A251" s="197"/>
      <c r="B251" s="197"/>
      <c r="C251" s="186"/>
      <c r="D251" s="197"/>
    </row>
    <row r="252" spans="1:4" ht="26.25" customHeight="1">
      <c r="A252" s="197"/>
      <c r="B252" s="197"/>
      <c r="C252" s="186"/>
      <c r="D252" s="197"/>
    </row>
    <row r="253" spans="1:4" ht="26.25" customHeight="1">
      <c r="A253" s="197"/>
      <c r="B253" s="197"/>
      <c r="C253" s="186"/>
      <c r="D253" s="197"/>
    </row>
    <row r="254" spans="1:4" ht="26.25" customHeight="1">
      <c r="A254" s="197"/>
      <c r="B254" s="197"/>
      <c r="C254" s="186"/>
      <c r="D254" s="197"/>
    </row>
    <row r="255" spans="1:4" ht="26.25" customHeight="1">
      <c r="A255" s="197"/>
      <c r="B255" s="197"/>
      <c r="C255" s="186"/>
      <c r="D255" s="197"/>
    </row>
    <row r="256" spans="1:4" ht="26.25" customHeight="1">
      <c r="A256" s="197"/>
      <c r="B256" s="197"/>
      <c r="C256" s="186"/>
      <c r="D256" s="197"/>
    </row>
    <row r="257" spans="1:4" ht="26.25" customHeight="1">
      <c r="A257" s="197"/>
      <c r="B257" s="197"/>
      <c r="C257" s="186"/>
      <c r="D257" s="197"/>
    </row>
    <row r="258" spans="1:4" ht="26.25" customHeight="1">
      <c r="A258" s="197"/>
      <c r="B258" s="197"/>
      <c r="C258" s="186"/>
      <c r="D258" s="197"/>
    </row>
    <row r="259" spans="1:4" ht="26.25" customHeight="1">
      <c r="A259" s="197"/>
      <c r="B259" s="197"/>
      <c r="C259" s="186"/>
      <c r="D259" s="197"/>
    </row>
    <row r="260" spans="1:4" ht="26.25" customHeight="1">
      <c r="A260" s="197"/>
      <c r="B260" s="197"/>
      <c r="C260" s="186"/>
      <c r="D260" s="197"/>
    </row>
    <row r="261" spans="1:4" ht="26.25" customHeight="1">
      <c r="A261" s="197"/>
      <c r="B261" s="197"/>
      <c r="C261" s="186"/>
      <c r="D261" s="197"/>
    </row>
    <row r="262" spans="1:4" ht="26.25" customHeight="1">
      <c r="A262" s="197"/>
      <c r="B262" s="197"/>
      <c r="C262" s="186"/>
      <c r="D262" s="197"/>
    </row>
    <row r="263" spans="1:4" ht="26.25" customHeight="1">
      <c r="A263" s="197"/>
      <c r="B263" s="197"/>
      <c r="C263" s="186"/>
      <c r="D263" s="197"/>
    </row>
    <row r="264" spans="1:4" ht="26.25" customHeight="1">
      <c r="A264" s="197"/>
      <c r="B264" s="197"/>
      <c r="C264" s="186"/>
      <c r="D264" s="197"/>
    </row>
    <row r="265" spans="1:4" ht="26.25" customHeight="1">
      <c r="A265" s="197"/>
      <c r="B265" s="197"/>
      <c r="C265" s="186"/>
      <c r="D265" s="197"/>
    </row>
    <row r="266" spans="1:4" ht="26.25" customHeight="1">
      <c r="A266" s="197"/>
      <c r="B266" s="197"/>
      <c r="C266" s="186"/>
      <c r="D266" s="197"/>
    </row>
    <row r="267" spans="1:4" ht="26.25" customHeight="1">
      <c r="A267" s="197"/>
      <c r="B267" s="197"/>
      <c r="C267" s="186"/>
      <c r="D267" s="197"/>
    </row>
    <row r="268" spans="1:4" ht="26.25" customHeight="1">
      <c r="A268" s="197"/>
      <c r="B268" s="197"/>
      <c r="C268" s="186"/>
      <c r="D268" s="197"/>
    </row>
    <row r="269" spans="1:4" ht="26.25" customHeight="1">
      <c r="A269" s="197"/>
      <c r="B269" s="197"/>
      <c r="C269" s="186"/>
      <c r="D269" s="197"/>
    </row>
    <row r="270" spans="1:4" ht="26.25" customHeight="1">
      <c r="A270" s="197"/>
      <c r="B270" s="197"/>
      <c r="C270" s="186"/>
      <c r="D270" s="197"/>
    </row>
    <row r="271" spans="1:4" ht="26.25" customHeight="1">
      <c r="A271" s="197"/>
      <c r="B271" s="197"/>
      <c r="C271" s="186"/>
      <c r="D271" s="197"/>
    </row>
    <row r="272" spans="1:4" ht="26.25" customHeight="1">
      <c r="A272" s="197"/>
      <c r="B272" s="197"/>
      <c r="C272" s="186"/>
      <c r="D272" s="197"/>
    </row>
    <row r="273" spans="1:4" ht="26.25" customHeight="1">
      <c r="A273" s="197"/>
      <c r="B273" s="197"/>
      <c r="C273" s="186"/>
      <c r="D273" s="197"/>
    </row>
    <row r="274" spans="1:4" ht="26.25" customHeight="1">
      <c r="A274" s="197"/>
      <c r="B274" s="197"/>
      <c r="C274" s="186"/>
      <c r="D274" s="197"/>
    </row>
    <row r="275" spans="1:4" ht="26.25" customHeight="1">
      <c r="A275" s="197"/>
      <c r="B275" s="197"/>
      <c r="C275" s="186"/>
      <c r="D275" s="197"/>
    </row>
    <row r="276" spans="1:4" ht="26.25" customHeight="1">
      <c r="A276" s="197"/>
      <c r="B276" s="197"/>
      <c r="C276" s="186"/>
      <c r="D276" s="197"/>
    </row>
    <row r="277" spans="1:4" ht="26.25" customHeight="1">
      <c r="A277" s="197"/>
      <c r="B277" s="197"/>
      <c r="C277" s="186"/>
      <c r="D277" s="197"/>
    </row>
    <row r="278" spans="1:4" ht="26.25" customHeight="1">
      <c r="A278" s="197"/>
      <c r="B278" s="197"/>
      <c r="C278" s="186"/>
      <c r="D278" s="197"/>
    </row>
    <row r="279" spans="1:4" ht="26.25" customHeight="1">
      <c r="A279" s="197"/>
      <c r="B279" s="197"/>
      <c r="C279" s="186"/>
      <c r="D279" s="197"/>
    </row>
    <row r="280" spans="1:4" ht="26.25" customHeight="1">
      <c r="A280" s="197"/>
      <c r="B280" s="197"/>
      <c r="C280" s="186"/>
      <c r="D280" s="197"/>
    </row>
    <row r="281" spans="1:4" ht="26.25" customHeight="1">
      <c r="A281" s="197"/>
      <c r="B281" s="197"/>
      <c r="C281" s="186"/>
      <c r="D281" s="197"/>
    </row>
    <row r="282" spans="1:4" ht="26.25" customHeight="1">
      <c r="A282" s="197"/>
      <c r="B282" s="197"/>
      <c r="C282" s="186"/>
      <c r="D282" s="197"/>
    </row>
    <row r="283" spans="1:4" ht="26.25" customHeight="1">
      <c r="A283" s="197"/>
      <c r="B283" s="197"/>
      <c r="C283" s="186"/>
      <c r="D283" s="197"/>
    </row>
    <row r="284" spans="1:4" ht="26.25" customHeight="1">
      <c r="A284" s="197"/>
      <c r="B284" s="197"/>
      <c r="C284" s="186"/>
      <c r="D284" s="197"/>
    </row>
    <row r="285" spans="1:4" ht="26.25" customHeight="1">
      <c r="A285" s="197"/>
      <c r="B285" s="197"/>
      <c r="C285" s="186"/>
      <c r="D285" s="197"/>
    </row>
    <row r="286" spans="1:4" ht="26.25" customHeight="1">
      <c r="A286" s="197"/>
      <c r="B286" s="197"/>
      <c r="C286" s="186"/>
      <c r="D286" s="197"/>
    </row>
    <row r="287" spans="1:4" ht="26.25" customHeight="1">
      <c r="A287" s="197"/>
      <c r="B287" s="197"/>
      <c r="C287" s="186"/>
      <c r="D287" s="197"/>
    </row>
    <row r="288" spans="1:4" ht="26.25" customHeight="1">
      <c r="A288" s="197"/>
      <c r="B288" s="197"/>
      <c r="C288" s="186"/>
      <c r="D288" s="197"/>
    </row>
    <row r="289" spans="1:4" ht="26.25" customHeight="1">
      <c r="A289" s="197"/>
      <c r="B289" s="197"/>
      <c r="C289" s="186"/>
      <c r="D289" s="197"/>
    </row>
    <row r="290" spans="1:4" ht="26.25" customHeight="1">
      <c r="A290" s="197"/>
      <c r="B290" s="197"/>
      <c r="C290" s="186"/>
      <c r="D290" s="197"/>
    </row>
    <row r="291" spans="1:4" ht="26.25" customHeight="1">
      <c r="A291" s="197"/>
      <c r="B291" s="197"/>
      <c r="C291" s="186"/>
      <c r="D291" s="197"/>
    </row>
    <row r="292" spans="1:4" ht="26.25" customHeight="1">
      <c r="A292" s="197"/>
      <c r="B292" s="197"/>
      <c r="C292" s="186"/>
      <c r="D292" s="197"/>
    </row>
    <row r="293" spans="1:4" ht="26.25" customHeight="1">
      <c r="A293" s="197"/>
      <c r="B293" s="197"/>
      <c r="C293" s="186"/>
      <c r="D293" s="197"/>
    </row>
    <row r="294" spans="1:4" ht="26.25" customHeight="1">
      <c r="A294" s="197"/>
      <c r="B294" s="197"/>
      <c r="C294" s="186"/>
      <c r="D294" s="197"/>
    </row>
    <row r="295" spans="1:4" ht="26.25" customHeight="1">
      <c r="A295" s="197"/>
      <c r="B295" s="197"/>
      <c r="C295" s="186"/>
      <c r="D295" s="197"/>
    </row>
    <row r="296" spans="1:4" ht="26.25" customHeight="1">
      <c r="A296" s="197"/>
      <c r="B296" s="197"/>
      <c r="C296" s="186"/>
      <c r="D296" s="197"/>
    </row>
    <row r="297" spans="1:4" ht="26.25" customHeight="1">
      <c r="A297" s="197"/>
      <c r="B297" s="197"/>
      <c r="C297" s="186"/>
      <c r="D297" s="197"/>
    </row>
    <row r="298" spans="1:4" ht="26.25" customHeight="1">
      <c r="A298" s="197"/>
      <c r="B298" s="197"/>
      <c r="C298" s="186"/>
      <c r="D298" s="197"/>
    </row>
    <row r="299" spans="1:4" ht="26.25" customHeight="1">
      <c r="A299" s="197"/>
      <c r="B299" s="197"/>
      <c r="C299" s="186"/>
      <c r="D299" s="197"/>
    </row>
    <row r="300" spans="1:4" ht="26.25" customHeight="1">
      <c r="A300" s="197"/>
      <c r="B300" s="197"/>
      <c r="C300" s="186"/>
      <c r="D300" s="197"/>
    </row>
    <row r="301" spans="1:4" ht="26.25" customHeight="1">
      <c r="A301" s="197"/>
      <c r="B301" s="197"/>
      <c r="C301" s="186"/>
      <c r="D301" s="197"/>
    </row>
    <row r="302" spans="1:4" ht="26.25" customHeight="1">
      <c r="A302" s="197"/>
      <c r="B302" s="197"/>
      <c r="C302" s="186"/>
      <c r="D302" s="197"/>
    </row>
    <row r="303" spans="1:4" ht="26.25" customHeight="1">
      <c r="A303" s="197"/>
      <c r="B303" s="197"/>
      <c r="C303" s="186"/>
      <c r="D303" s="197"/>
    </row>
    <row r="304" spans="1:4" ht="26.25" customHeight="1">
      <c r="A304" s="197"/>
      <c r="B304" s="197"/>
      <c r="C304" s="186"/>
      <c r="D304" s="197"/>
    </row>
    <row r="305" spans="1:4" ht="26.25" customHeight="1">
      <c r="A305" s="197"/>
      <c r="B305" s="197"/>
      <c r="C305" s="186"/>
      <c r="D305" s="197"/>
    </row>
    <row r="306" spans="1:4" ht="26.25" customHeight="1">
      <c r="A306" s="197"/>
      <c r="B306" s="197"/>
      <c r="C306" s="186"/>
      <c r="D306" s="197"/>
    </row>
    <row r="307" spans="1:4" ht="26.25" customHeight="1">
      <c r="A307" s="197"/>
      <c r="B307" s="197"/>
      <c r="C307" s="186"/>
      <c r="D307" s="197"/>
    </row>
    <row r="308" spans="1:4" ht="26.25" customHeight="1">
      <c r="A308" s="197"/>
      <c r="B308" s="197"/>
      <c r="C308" s="186"/>
      <c r="D308" s="197"/>
    </row>
    <row r="309" spans="1:4" ht="26.25" customHeight="1">
      <c r="A309" s="197"/>
      <c r="B309" s="197"/>
      <c r="C309" s="186"/>
      <c r="D309" s="197"/>
    </row>
    <row r="310" spans="1:4" ht="26.25" customHeight="1">
      <c r="A310" s="197"/>
      <c r="B310" s="197"/>
      <c r="C310" s="186"/>
      <c r="D310" s="197"/>
    </row>
    <row r="311" spans="1:4" ht="26.25" customHeight="1">
      <c r="A311" s="197"/>
      <c r="B311" s="197"/>
      <c r="C311" s="186"/>
      <c r="D311" s="197"/>
    </row>
    <row r="312" spans="1:4" ht="26.25" customHeight="1">
      <c r="A312" s="197"/>
      <c r="B312" s="197"/>
      <c r="C312" s="186"/>
      <c r="D312" s="197"/>
    </row>
    <row r="313" spans="1:4" ht="26.25" customHeight="1">
      <c r="A313" s="197"/>
      <c r="B313" s="197"/>
      <c r="C313" s="186"/>
      <c r="D313" s="197"/>
    </row>
    <row r="314" spans="1:4" ht="26.25" customHeight="1">
      <c r="A314" s="197"/>
      <c r="B314" s="197"/>
      <c r="C314" s="186"/>
      <c r="D314" s="197"/>
    </row>
    <row r="315" spans="1:4" ht="26.25" customHeight="1">
      <c r="A315" s="197"/>
      <c r="B315" s="197"/>
      <c r="C315" s="186"/>
      <c r="D315" s="197"/>
    </row>
    <row r="316" spans="1:4" ht="26.25" customHeight="1">
      <c r="A316" s="197"/>
      <c r="B316" s="197"/>
      <c r="C316" s="186"/>
      <c r="D316" s="197"/>
    </row>
    <row r="317" spans="1:4" ht="26.25" customHeight="1">
      <c r="A317" s="197"/>
      <c r="B317" s="197"/>
      <c r="C317" s="186"/>
      <c r="D317" s="197"/>
    </row>
    <row r="318" spans="1:4" ht="26.25" customHeight="1">
      <c r="A318" s="197"/>
      <c r="B318" s="197"/>
      <c r="C318" s="186"/>
      <c r="D318" s="197"/>
    </row>
    <row r="319" spans="1:4" ht="26.25" customHeight="1">
      <c r="A319" s="197"/>
      <c r="B319" s="197"/>
      <c r="C319" s="186"/>
      <c r="D319" s="197"/>
    </row>
    <row r="320" spans="1:4" ht="26.25" customHeight="1">
      <c r="A320" s="197"/>
      <c r="B320" s="197"/>
      <c r="C320" s="186"/>
      <c r="D320" s="197"/>
    </row>
    <row r="321" spans="1:4" ht="26.25" customHeight="1">
      <c r="A321" s="197"/>
      <c r="B321" s="197"/>
      <c r="C321" s="186"/>
      <c r="D321" s="197"/>
    </row>
    <row r="322" spans="1:4" ht="26.25" customHeight="1">
      <c r="A322" s="197"/>
      <c r="B322" s="197"/>
      <c r="C322" s="186"/>
      <c r="D322" s="197"/>
    </row>
    <row r="323" spans="1:4" ht="26.25" customHeight="1">
      <c r="A323" s="197"/>
      <c r="B323" s="197"/>
      <c r="C323" s="186"/>
      <c r="D323" s="197"/>
    </row>
    <row r="324" spans="1:4" ht="26.25" customHeight="1">
      <c r="A324" s="197"/>
      <c r="B324" s="197"/>
      <c r="C324" s="186"/>
      <c r="D324" s="197"/>
    </row>
    <row r="325" spans="1:4" ht="26.25" customHeight="1">
      <c r="A325" s="197"/>
      <c r="B325" s="197"/>
      <c r="C325" s="186"/>
      <c r="D325" s="197"/>
    </row>
    <row r="326" spans="1:4" ht="26.25" customHeight="1">
      <c r="A326" s="197"/>
      <c r="B326" s="197"/>
      <c r="C326" s="186"/>
      <c r="D326" s="197"/>
    </row>
    <row r="327" spans="1:4" ht="26.25" customHeight="1">
      <c r="A327" s="197"/>
      <c r="B327" s="197"/>
      <c r="C327" s="186"/>
      <c r="D327" s="197"/>
    </row>
    <row r="328" spans="1:4" ht="26.25" customHeight="1">
      <c r="A328" s="197"/>
      <c r="B328" s="197"/>
      <c r="C328" s="186"/>
      <c r="D328" s="197"/>
    </row>
    <row r="329" spans="1:4" ht="26.25" customHeight="1">
      <c r="A329" s="197"/>
      <c r="B329" s="197"/>
      <c r="C329" s="186"/>
      <c r="D329" s="197"/>
    </row>
    <row r="330" spans="1:4" ht="26.25" customHeight="1">
      <c r="A330" s="197"/>
      <c r="B330" s="197"/>
      <c r="C330" s="186"/>
      <c r="D330" s="197"/>
    </row>
    <row r="331" spans="1:4" ht="26.25" customHeight="1">
      <c r="A331" s="197"/>
      <c r="B331" s="197"/>
      <c r="C331" s="186"/>
      <c r="D331" s="197"/>
    </row>
    <row r="332" spans="1:4" ht="26.25" customHeight="1">
      <c r="A332" s="197"/>
      <c r="B332" s="197"/>
      <c r="C332" s="186"/>
      <c r="D332" s="197"/>
    </row>
    <row r="333" spans="1:4" ht="26.25" customHeight="1">
      <c r="A333" s="197"/>
      <c r="B333" s="197"/>
      <c r="C333" s="186"/>
      <c r="D333" s="197"/>
    </row>
    <row r="334" spans="1:4" ht="26.25" customHeight="1">
      <c r="A334" s="197"/>
      <c r="B334" s="197"/>
      <c r="C334" s="186"/>
      <c r="D334" s="197"/>
    </row>
    <row r="335" spans="1:4" ht="26.25" customHeight="1">
      <c r="A335" s="197"/>
      <c r="B335" s="197"/>
      <c r="C335" s="186"/>
      <c r="D335" s="197"/>
    </row>
    <row r="336" spans="1:4" ht="26.25" customHeight="1">
      <c r="A336" s="197"/>
      <c r="B336" s="197"/>
      <c r="C336" s="186"/>
      <c r="D336" s="197"/>
    </row>
    <row r="337" spans="1:4" ht="26.25" customHeight="1">
      <c r="A337" s="197"/>
      <c r="B337" s="197"/>
      <c r="C337" s="186"/>
      <c r="D337" s="197"/>
    </row>
    <row r="338" spans="1:4" ht="26.25" customHeight="1">
      <c r="A338" s="197"/>
      <c r="B338" s="197"/>
      <c r="C338" s="186"/>
      <c r="D338" s="197"/>
    </row>
    <row r="339" spans="1:4" ht="26.25" customHeight="1">
      <c r="A339" s="197"/>
      <c r="B339" s="197"/>
      <c r="C339" s="186"/>
      <c r="D339" s="197"/>
    </row>
    <row r="340" spans="1:4" ht="26.25" customHeight="1">
      <c r="A340" s="197"/>
      <c r="B340" s="197"/>
      <c r="C340" s="186"/>
      <c r="D340" s="197"/>
    </row>
    <row r="341" spans="1:4" ht="26.25" customHeight="1">
      <c r="A341" s="197"/>
      <c r="B341" s="197"/>
      <c r="C341" s="186"/>
      <c r="D341" s="197"/>
    </row>
    <row r="342" spans="1:4" ht="26.25" customHeight="1">
      <c r="A342" s="197"/>
      <c r="B342" s="197"/>
      <c r="C342" s="186"/>
      <c r="D342" s="197"/>
    </row>
    <row r="343" spans="1:4" ht="26.25" customHeight="1">
      <c r="A343" s="197"/>
      <c r="B343" s="197"/>
      <c r="C343" s="186"/>
      <c r="D343" s="197"/>
    </row>
    <row r="344" spans="1:4" ht="26.25" customHeight="1">
      <c r="A344" s="197"/>
      <c r="B344" s="197"/>
      <c r="C344" s="186"/>
      <c r="D344" s="197"/>
    </row>
    <row r="345" spans="1:4" ht="26.25" customHeight="1">
      <c r="A345" s="197"/>
      <c r="B345" s="197"/>
      <c r="C345" s="186"/>
      <c r="D345" s="197"/>
    </row>
    <row r="346" spans="1:4" ht="26.25" customHeight="1">
      <c r="A346" s="197"/>
      <c r="B346" s="197"/>
      <c r="C346" s="186"/>
      <c r="D346" s="197"/>
    </row>
    <row r="347" spans="1:4" ht="26.25" customHeight="1">
      <c r="A347" s="197"/>
      <c r="B347" s="197"/>
      <c r="C347" s="186"/>
      <c r="D347" s="197"/>
    </row>
    <row r="348" spans="1:4" ht="26.25" customHeight="1">
      <c r="A348" s="197"/>
      <c r="B348" s="197"/>
      <c r="C348" s="186"/>
      <c r="D348" s="197"/>
    </row>
    <row r="349" spans="1:4" ht="26.25" customHeight="1">
      <c r="A349" s="197"/>
      <c r="B349" s="197"/>
      <c r="C349" s="186"/>
      <c r="D349" s="197"/>
    </row>
    <row r="350" spans="1:4" ht="26.25" customHeight="1">
      <c r="A350" s="197"/>
      <c r="B350" s="197"/>
      <c r="C350" s="186"/>
      <c r="D350" s="197"/>
    </row>
    <row r="351" spans="1:4" ht="26.25" customHeight="1">
      <c r="A351" s="197"/>
      <c r="B351" s="197"/>
      <c r="C351" s="186"/>
      <c r="D351" s="197"/>
    </row>
    <row r="352" spans="1:4" ht="26.25" customHeight="1">
      <c r="A352" s="197"/>
      <c r="B352" s="197"/>
      <c r="C352" s="186"/>
      <c r="D352" s="197"/>
    </row>
    <row r="353" spans="1:4" ht="26.25" customHeight="1">
      <c r="A353" s="197"/>
      <c r="B353" s="197"/>
      <c r="C353" s="186"/>
      <c r="D353" s="197"/>
    </row>
    <row r="354" spans="1:4" ht="26.25" customHeight="1">
      <c r="A354" s="197"/>
      <c r="B354" s="197"/>
      <c r="C354" s="186"/>
      <c r="D354" s="197"/>
    </row>
    <row r="355" spans="1:4" ht="26.25" customHeight="1">
      <c r="A355" s="197"/>
      <c r="B355" s="197"/>
      <c r="C355" s="186"/>
      <c r="D355" s="197"/>
    </row>
    <row r="356" spans="1:4" ht="26.25" customHeight="1">
      <c r="A356" s="197"/>
      <c r="B356" s="197"/>
      <c r="C356" s="186"/>
      <c r="D356" s="197"/>
    </row>
    <row r="357" spans="1:4" ht="26.25" customHeight="1">
      <c r="A357" s="197"/>
      <c r="B357" s="197"/>
      <c r="C357" s="186"/>
      <c r="D357" s="197"/>
    </row>
    <row r="358" spans="1:4" ht="26.25" customHeight="1">
      <c r="A358" s="197"/>
      <c r="B358" s="197"/>
      <c r="C358" s="186"/>
      <c r="D358" s="197"/>
    </row>
    <row r="359" spans="1:4" ht="26.25" customHeight="1">
      <c r="A359" s="197"/>
      <c r="B359" s="197"/>
      <c r="C359" s="186"/>
      <c r="D359" s="197"/>
    </row>
    <row r="360" spans="1:4" ht="26.25" customHeight="1">
      <c r="A360" s="197"/>
      <c r="B360" s="197"/>
      <c r="C360" s="186"/>
      <c r="D360" s="197"/>
    </row>
    <row r="361" spans="1:4" ht="26.25" customHeight="1">
      <c r="A361" s="197"/>
      <c r="B361" s="197"/>
      <c r="C361" s="186"/>
      <c r="D361" s="197"/>
    </row>
    <row r="362" spans="1:4" ht="26.25" customHeight="1">
      <c r="A362" s="197"/>
      <c r="B362" s="197"/>
      <c r="C362" s="186"/>
      <c r="D362" s="197"/>
    </row>
    <row r="363" spans="1:4" ht="26.25" customHeight="1">
      <c r="A363" s="197"/>
      <c r="B363" s="197"/>
      <c r="C363" s="186"/>
      <c r="D363" s="197"/>
    </row>
    <row r="364" spans="1:4" ht="26.25" customHeight="1">
      <c r="A364" s="197"/>
      <c r="B364" s="197"/>
      <c r="C364" s="186"/>
      <c r="D364" s="197"/>
    </row>
    <row r="365" spans="1:4" ht="26.25" customHeight="1">
      <c r="A365" s="197"/>
      <c r="B365" s="197"/>
      <c r="C365" s="186"/>
      <c r="D365" s="197"/>
    </row>
    <row r="366" spans="1:4" ht="26.25" customHeight="1">
      <c r="A366" s="197"/>
      <c r="B366" s="197"/>
      <c r="C366" s="186"/>
      <c r="D366" s="197"/>
    </row>
    <row r="367" spans="1:4" ht="26.25" customHeight="1">
      <c r="A367" s="197"/>
      <c r="B367" s="197"/>
      <c r="C367" s="186"/>
      <c r="D367" s="197"/>
    </row>
    <row r="368" spans="1:4" ht="26.25" customHeight="1">
      <c r="A368" s="197"/>
      <c r="B368" s="197"/>
      <c r="C368" s="186"/>
      <c r="D368" s="197"/>
    </row>
    <row r="369" spans="1:4" ht="26.25" customHeight="1">
      <c r="A369" s="197"/>
      <c r="B369" s="197"/>
      <c r="C369" s="186"/>
      <c r="D369" s="197"/>
    </row>
    <row r="370" spans="1:4" ht="26.25" customHeight="1">
      <c r="A370" s="197"/>
      <c r="B370" s="197"/>
      <c r="C370" s="186"/>
      <c r="D370" s="197"/>
    </row>
    <row r="371" spans="1:4" ht="26.25" customHeight="1">
      <c r="A371" s="197"/>
      <c r="B371" s="197"/>
      <c r="C371" s="186"/>
      <c r="D371" s="197"/>
    </row>
    <row r="372" spans="1:4" ht="26.25" customHeight="1">
      <c r="A372" s="197"/>
      <c r="B372" s="197"/>
      <c r="C372" s="186"/>
      <c r="D372" s="197"/>
    </row>
    <row r="373" spans="1:4" ht="26.25" customHeight="1">
      <c r="A373" s="197"/>
      <c r="B373" s="197"/>
      <c r="C373" s="186"/>
      <c r="D373" s="197"/>
    </row>
    <row r="374" spans="1:4" ht="26.25" customHeight="1">
      <c r="A374" s="197"/>
      <c r="B374" s="197"/>
      <c r="C374" s="186"/>
      <c r="D374" s="197"/>
    </row>
    <row r="375" spans="1:4" ht="26.25" customHeight="1">
      <c r="A375" s="197"/>
      <c r="B375" s="197"/>
      <c r="C375" s="186"/>
      <c r="D375" s="197"/>
    </row>
    <row r="376" spans="1:4" ht="26.25" customHeight="1">
      <c r="A376" s="197"/>
      <c r="B376" s="197"/>
      <c r="C376" s="186"/>
      <c r="D376" s="197"/>
    </row>
    <row r="377" spans="1:4" ht="26.25" customHeight="1">
      <c r="A377" s="197"/>
      <c r="B377" s="197"/>
      <c r="C377" s="186"/>
      <c r="D377" s="197"/>
    </row>
    <row r="378" spans="1:4" ht="26.25" customHeight="1">
      <c r="A378" s="197"/>
      <c r="B378" s="197"/>
      <c r="C378" s="186"/>
      <c r="D378" s="197"/>
    </row>
    <row r="379" spans="1:4" ht="26.25" customHeight="1">
      <c r="A379" s="197"/>
      <c r="B379" s="197"/>
      <c r="C379" s="186"/>
      <c r="D379" s="197"/>
    </row>
    <row r="380" spans="1:4" ht="26.25" customHeight="1">
      <c r="A380" s="197"/>
      <c r="B380" s="197"/>
      <c r="C380" s="186"/>
      <c r="D380" s="197"/>
    </row>
    <row r="381" spans="1:4" ht="26.25" customHeight="1">
      <c r="A381" s="197"/>
      <c r="B381" s="197"/>
      <c r="C381" s="186"/>
      <c r="D381" s="197"/>
    </row>
    <row r="382" spans="1:4" ht="26.25" customHeight="1">
      <c r="A382" s="197"/>
      <c r="B382" s="197"/>
      <c r="C382" s="186"/>
      <c r="D382" s="197"/>
    </row>
    <row r="383" spans="1:4" ht="26.25" customHeight="1">
      <c r="A383" s="197"/>
      <c r="B383" s="197"/>
      <c r="C383" s="186"/>
      <c r="D383" s="197"/>
    </row>
    <row r="384" spans="1:4" ht="26.25" customHeight="1">
      <c r="A384" s="197"/>
      <c r="B384" s="197"/>
      <c r="C384" s="186"/>
      <c r="D384" s="197"/>
    </row>
    <row r="385" spans="1:4" ht="26.25" customHeight="1">
      <c r="A385" s="197"/>
      <c r="B385" s="197"/>
      <c r="C385" s="186"/>
      <c r="D385" s="197"/>
    </row>
    <row r="386" spans="1:4" ht="26.25" customHeight="1">
      <c r="A386" s="197"/>
      <c r="B386" s="197"/>
      <c r="C386" s="186"/>
      <c r="D386" s="197"/>
    </row>
    <row r="387" spans="1:4" ht="26.25" customHeight="1">
      <c r="A387" s="197"/>
      <c r="B387" s="197"/>
      <c r="C387" s="186"/>
      <c r="D387" s="197"/>
    </row>
    <row r="388" spans="1:4" ht="26.25" customHeight="1">
      <c r="A388" s="197"/>
      <c r="B388" s="197"/>
      <c r="C388" s="186"/>
      <c r="D388" s="197"/>
    </row>
    <row r="389" spans="1:4" ht="26.25" customHeight="1">
      <c r="A389" s="197"/>
      <c r="B389" s="197"/>
      <c r="C389" s="186"/>
      <c r="D389" s="197"/>
    </row>
    <row r="390" spans="1:4" ht="26.25" customHeight="1">
      <c r="A390" s="197"/>
      <c r="B390" s="197"/>
      <c r="C390" s="186"/>
      <c r="D390" s="197"/>
    </row>
    <row r="391" spans="1:4" ht="26.25" customHeight="1">
      <c r="A391" s="197"/>
      <c r="B391" s="197"/>
      <c r="C391" s="186"/>
      <c r="D391" s="197"/>
    </row>
    <row r="392" spans="1:4" ht="26.25" customHeight="1">
      <c r="A392" s="197"/>
      <c r="B392" s="197"/>
      <c r="C392" s="186"/>
      <c r="D392" s="197"/>
    </row>
    <row r="393" spans="1:4" ht="26.25" customHeight="1">
      <c r="A393" s="197"/>
      <c r="B393" s="197"/>
      <c r="C393" s="186"/>
      <c r="D393" s="197"/>
    </row>
    <row r="394" spans="1:4" ht="26.25" customHeight="1">
      <c r="A394" s="197"/>
      <c r="B394" s="197"/>
      <c r="C394" s="186"/>
      <c r="D394" s="197"/>
    </row>
    <row r="395" spans="1:4" ht="26.25" customHeight="1">
      <c r="A395" s="197"/>
      <c r="B395" s="197"/>
      <c r="C395" s="186"/>
      <c r="D395" s="197"/>
    </row>
    <row r="396" spans="1:4" ht="26.25" customHeight="1">
      <c r="A396" s="197"/>
      <c r="B396" s="197"/>
      <c r="C396" s="186"/>
      <c r="D396" s="197"/>
    </row>
    <row r="397" spans="1:4" ht="26.25" customHeight="1">
      <c r="A397" s="197"/>
      <c r="B397" s="197"/>
      <c r="C397" s="186"/>
      <c r="D397" s="197"/>
    </row>
    <row r="398" spans="1:4" ht="26.25" customHeight="1">
      <c r="A398" s="197"/>
      <c r="B398" s="197"/>
      <c r="C398" s="186"/>
      <c r="D398" s="197"/>
    </row>
    <row r="399" spans="1:4" ht="26.25" customHeight="1">
      <c r="A399" s="197"/>
      <c r="B399" s="197"/>
      <c r="C399" s="186"/>
      <c r="D399" s="197"/>
    </row>
    <row r="400" spans="1:4" ht="26.25" customHeight="1">
      <c r="A400" s="197"/>
      <c r="B400" s="197"/>
      <c r="C400" s="186"/>
      <c r="D400" s="197"/>
    </row>
    <row r="401" spans="1:4" ht="26.25" customHeight="1">
      <c r="A401" s="197"/>
      <c r="B401" s="197"/>
      <c r="C401" s="186"/>
      <c r="D401" s="197"/>
    </row>
    <row r="402" spans="1:4" ht="26.25" customHeight="1">
      <c r="A402" s="197"/>
      <c r="B402" s="197"/>
      <c r="C402" s="186"/>
      <c r="D402" s="197"/>
    </row>
    <row r="403" spans="1:4" ht="26.25" customHeight="1">
      <c r="A403" s="197"/>
      <c r="B403" s="197"/>
      <c r="C403" s="186"/>
      <c r="D403" s="197"/>
    </row>
    <row r="404" spans="1:4" ht="26.25" customHeight="1">
      <c r="A404" s="197"/>
      <c r="B404" s="197"/>
      <c r="C404" s="186"/>
      <c r="D404" s="197"/>
    </row>
    <row r="405" spans="1:4" ht="26.25" customHeight="1">
      <c r="A405" s="197"/>
      <c r="B405" s="197"/>
      <c r="C405" s="186"/>
      <c r="D405" s="197"/>
    </row>
    <row r="406" spans="1:4" ht="26.25" customHeight="1">
      <c r="A406" s="197"/>
      <c r="B406" s="197"/>
      <c r="C406" s="186"/>
      <c r="D406" s="197"/>
    </row>
    <row r="407" spans="1:4" ht="26.25" customHeight="1">
      <c r="A407" s="197"/>
      <c r="B407" s="197"/>
      <c r="C407" s="186"/>
      <c r="D407" s="197"/>
    </row>
    <row r="408" spans="1:4" ht="26.25" customHeight="1">
      <c r="A408" s="197"/>
      <c r="B408" s="197"/>
      <c r="C408" s="186"/>
      <c r="D408" s="197"/>
    </row>
    <row r="409" spans="1:4" ht="26.25" customHeight="1">
      <c r="A409" s="197"/>
      <c r="B409" s="197"/>
      <c r="C409" s="186"/>
      <c r="D409" s="197"/>
    </row>
    <row r="410" spans="1:4" ht="26.25" customHeight="1">
      <c r="A410" s="197"/>
      <c r="B410" s="197"/>
      <c r="C410" s="186"/>
      <c r="D410" s="197"/>
    </row>
    <row r="411" spans="1:4" ht="26.25" customHeight="1">
      <c r="A411" s="197"/>
      <c r="B411" s="197"/>
      <c r="C411" s="186"/>
      <c r="D411" s="197"/>
    </row>
    <row r="412" spans="1:4" ht="26.25" customHeight="1">
      <c r="A412" s="197"/>
      <c r="B412" s="197"/>
      <c r="C412" s="186"/>
      <c r="D412" s="197"/>
    </row>
    <row r="413" spans="1:4" ht="26.25" customHeight="1">
      <c r="A413" s="197"/>
      <c r="B413" s="197"/>
      <c r="C413" s="186"/>
      <c r="D413" s="197"/>
    </row>
    <row r="414" spans="1:4" ht="26.25" customHeight="1">
      <c r="A414" s="197"/>
      <c r="B414" s="197"/>
      <c r="C414" s="186"/>
      <c r="D414" s="197"/>
    </row>
    <row r="415" spans="1:4" ht="26.25" customHeight="1">
      <c r="A415" s="197"/>
      <c r="B415" s="197"/>
      <c r="C415" s="186"/>
      <c r="D415" s="197"/>
    </row>
    <row r="416" spans="1:4" ht="26.25" customHeight="1">
      <c r="A416" s="197"/>
      <c r="B416" s="197"/>
      <c r="C416" s="186"/>
      <c r="D416" s="197"/>
    </row>
    <row r="417" spans="1:4" ht="26.25" customHeight="1">
      <c r="A417" s="197"/>
      <c r="B417" s="197"/>
      <c r="C417" s="186"/>
      <c r="D417" s="197"/>
    </row>
    <row r="418" spans="1:4" ht="26.25" customHeight="1">
      <c r="A418" s="197"/>
      <c r="B418" s="197"/>
      <c r="C418" s="186"/>
      <c r="D418" s="197"/>
    </row>
    <row r="419" spans="1:4" ht="26.25" customHeight="1">
      <c r="A419" s="197"/>
      <c r="B419" s="197"/>
      <c r="C419" s="186"/>
      <c r="D419" s="197"/>
    </row>
    <row r="420" spans="1:4" ht="26.25" customHeight="1">
      <c r="A420" s="197"/>
      <c r="B420" s="197"/>
      <c r="C420" s="186"/>
      <c r="D420" s="197"/>
    </row>
    <row r="421" spans="1:4" ht="26.25" customHeight="1">
      <c r="A421" s="197"/>
      <c r="B421" s="197"/>
      <c r="C421" s="186"/>
      <c r="D421" s="197"/>
    </row>
    <row r="422" spans="1:4" ht="26.25" customHeight="1">
      <c r="A422" s="197"/>
      <c r="B422" s="197"/>
      <c r="C422" s="186"/>
      <c r="D422" s="197"/>
    </row>
    <row r="423" spans="1:4" ht="26.25" customHeight="1">
      <c r="A423" s="197"/>
      <c r="B423" s="197"/>
      <c r="C423" s="186"/>
      <c r="D423" s="197"/>
    </row>
    <row r="424" spans="1:4" ht="26.25" customHeight="1">
      <c r="A424" s="197"/>
      <c r="B424" s="197"/>
      <c r="C424" s="186"/>
      <c r="D424" s="197"/>
    </row>
    <row r="425" spans="1:4" ht="26.25" customHeight="1">
      <c r="A425" s="197"/>
      <c r="B425" s="197"/>
      <c r="C425" s="186"/>
      <c r="D425" s="197"/>
    </row>
    <row r="426" spans="1:4" ht="26.25" customHeight="1">
      <c r="A426" s="197"/>
      <c r="B426" s="197"/>
      <c r="C426" s="186"/>
      <c r="D426" s="197"/>
    </row>
    <row r="427" spans="1:4" ht="26.25" customHeight="1">
      <c r="A427" s="197"/>
      <c r="B427" s="197"/>
      <c r="C427" s="186"/>
      <c r="D427" s="197"/>
    </row>
    <row r="428" spans="1:4" ht="26.25" customHeight="1">
      <c r="A428" s="197"/>
      <c r="B428" s="197"/>
      <c r="C428" s="186"/>
      <c r="D428" s="197"/>
    </row>
    <row r="429" spans="1:4" ht="26.25" customHeight="1">
      <c r="A429" s="197"/>
      <c r="B429" s="197"/>
      <c r="C429" s="186"/>
      <c r="D429" s="197"/>
    </row>
    <row r="430" spans="1:4" ht="26.25" customHeight="1">
      <c r="A430" s="197"/>
      <c r="B430" s="197"/>
      <c r="C430" s="186"/>
      <c r="D430" s="197"/>
    </row>
    <row r="431" spans="1:4" ht="26.25" customHeight="1">
      <c r="A431" s="197"/>
      <c r="B431" s="197"/>
      <c r="C431" s="186"/>
      <c r="D431" s="197"/>
    </row>
    <row r="432" spans="1:4" ht="26.25" customHeight="1">
      <c r="A432" s="197"/>
      <c r="B432" s="197"/>
      <c r="C432" s="186"/>
      <c r="D432" s="197"/>
    </row>
    <row r="433" spans="1:4" ht="26.25" customHeight="1">
      <c r="A433" s="197"/>
      <c r="B433" s="197"/>
      <c r="C433" s="186"/>
      <c r="D433" s="197"/>
    </row>
    <row r="434" spans="1:4" ht="26.25" customHeight="1">
      <c r="A434" s="197"/>
      <c r="B434" s="197"/>
      <c r="C434" s="186"/>
      <c r="D434" s="197"/>
    </row>
    <row r="435" spans="1:4" ht="26.25" customHeight="1">
      <c r="A435" s="197"/>
      <c r="B435" s="197"/>
      <c r="C435" s="186"/>
      <c r="D435" s="197"/>
    </row>
    <row r="436" spans="1:4" ht="26.25" customHeight="1">
      <c r="A436" s="197"/>
      <c r="B436" s="197"/>
      <c r="C436" s="186"/>
      <c r="D436" s="197"/>
    </row>
    <row r="437" spans="1:4" ht="26.25" customHeight="1">
      <c r="A437" s="197"/>
      <c r="B437" s="197"/>
      <c r="C437" s="186"/>
      <c r="D437" s="197"/>
    </row>
    <row r="438" spans="1:4" ht="26.25" customHeight="1">
      <c r="A438" s="197"/>
      <c r="B438" s="197"/>
      <c r="C438" s="186"/>
      <c r="D438" s="197"/>
    </row>
    <row r="439" spans="1:4" ht="26.25" customHeight="1">
      <c r="A439" s="197"/>
      <c r="B439" s="197"/>
      <c r="C439" s="186"/>
      <c r="D439" s="197"/>
    </row>
    <row r="440" spans="1:4" ht="26.25" customHeight="1">
      <c r="A440" s="197"/>
      <c r="B440" s="197"/>
      <c r="C440" s="186"/>
      <c r="D440" s="197"/>
    </row>
    <row r="441" spans="1:4" ht="26.25" customHeight="1">
      <c r="A441" s="197"/>
      <c r="B441" s="197"/>
      <c r="C441" s="186"/>
      <c r="D441" s="197"/>
    </row>
    <row r="442" spans="1:4" ht="26.25" customHeight="1">
      <c r="A442" s="197"/>
      <c r="B442" s="197"/>
      <c r="C442" s="186"/>
      <c r="D442" s="197"/>
    </row>
    <row r="443" spans="1:4" ht="26.25" customHeight="1">
      <c r="A443" s="197"/>
      <c r="B443" s="197"/>
      <c r="C443" s="186"/>
      <c r="D443" s="197"/>
    </row>
    <row r="444" spans="1:4" ht="26.25" customHeight="1">
      <c r="A444" s="197"/>
      <c r="B444" s="197"/>
      <c r="C444" s="186"/>
      <c r="D444" s="197"/>
    </row>
    <row r="445" spans="1:4" ht="26.25" customHeight="1">
      <c r="A445" s="197"/>
      <c r="B445" s="197"/>
      <c r="C445" s="186"/>
      <c r="D445" s="197"/>
    </row>
    <row r="446" spans="1:4" ht="26.25" customHeight="1">
      <c r="A446" s="197"/>
      <c r="B446" s="197"/>
      <c r="C446" s="186"/>
      <c r="D446" s="197"/>
    </row>
    <row r="447" spans="1:4" ht="26.25" customHeight="1">
      <c r="A447" s="197"/>
      <c r="B447" s="197"/>
      <c r="C447" s="186"/>
      <c r="D447" s="197"/>
    </row>
    <row r="448" spans="1:4" ht="26.25" customHeight="1">
      <c r="A448" s="197"/>
      <c r="B448" s="197"/>
      <c r="C448" s="186"/>
      <c r="D448" s="197"/>
    </row>
    <row r="449" spans="1:4" ht="26.25" customHeight="1">
      <c r="A449" s="197"/>
      <c r="B449" s="197"/>
      <c r="C449" s="186"/>
      <c r="D449" s="197"/>
    </row>
    <row r="450" spans="1:4" ht="26.25" customHeight="1">
      <c r="A450" s="197"/>
      <c r="B450" s="197"/>
      <c r="C450" s="186"/>
      <c r="D450" s="197"/>
    </row>
    <row r="451" spans="1:4" ht="26.25" customHeight="1">
      <c r="A451" s="197"/>
      <c r="B451" s="197"/>
      <c r="C451" s="186"/>
      <c r="D451" s="197"/>
    </row>
    <row r="452" spans="1:4" ht="26.25" customHeight="1">
      <c r="A452" s="197"/>
      <c r="B452" s="197"/>
      <c r="C452" s="186"/>
      <c r="D452" s="197"/>
    </row>
    <row r="453" spans="1:4" ht="26.25" customHeight="1">
      <c r="A453" s="197"/>
      <c r="B453" s="197"/>
      <c r="C453" s="186"/>
      <c r="D453" s="197"/>
    </row>
    <row r="454" spans="1:4" ht="26.25" customHeight="1">
      <c r="A454" s="197"/>
      <c r="B454" s="197"/>
      <c r="C454" s="186"/>
      <c r="D454" s="197"/>
    </row>
    <row r="455" spans="1:4" ht="26.25" customHeight="1">
      <c r="A455" s="197"/>
      <c r="B455" s="197"/>
      <c r="C455" s="186"/>
      <c r="D455" s="197"/>
    </row>
    <row r="456" spans="1:4" ht="26.25" customHeight="1">
      <c r="A456" s="197"/>
      <c r="B456" s="197"/>
      <c r="C456" s="186"/>
      <c r="D456" s="197"/>
    </row>
    <row r="457" spans="1:4" ht="26.25" customHeight="1">
      <c r="A457" s="197"/>
      <c r="B457" s="197"/>
      <c r="C457" s="186"/>
      <c r="D457" s="197"/>
    </row>
    <row r="458" spans="1:4" ht="26.25" customHeight="1">
      <c r="A458" s="197"/>
      <c r="B458" s="197"/>
      <c r="C458" s="186"/>
      <c r="D458" s="197"/>
    </row>
    <row r="459" spans="1:4" ht="26.25" customHeight="1">
      <c r="A459" s="197"/>
      <c r="B459" s="197"/>
      <c r="C459" s="186"/>
      <c r="D459" s="197"/>
    </row>
    <row r="460" spans="1:4" ht="26.25" customHeight="1">
      <c r="A460" s="197"/>
      <c r="B460" s="197"/>
      <c r="C460" s="186"/>
      <c r="D460" s="197"/>
    </row>
    <row r="461" spans="1:4" ht="26.25" customHeight="1">
      <c r="A461" s="197"/>
      <c r="B461" s="197"/>
      <c r="C461" s="186"/>
      <c r="D461" s="197"/>
    </row>
    <row r="462" spans="1:4" ht="26.25" customHeight="1">
      <c r="A462" s="197"/>
      <c r="B462" s="197"/>
      <c r="C462" s="186"/>
      <c r="D462" s="197"/>
    </row>
    <row r="463" spans="1:4" ht="26.25" customHeight="1">
      <c r="A463" s="197"/>
      <c r="B463" s="197"/>
      <c r="C463" s="186"/>
      <c r="D463" s="197"/>
    </row>
    <row r="464" spans="1:4" ht="26.25" customHeight="1">
      <c r="A464" s="197"/>
      <c r="B464" s="197"/>
      <c r="C464" s="186"/>
      <c r="D464" s="197"/>
    </row>
    <row r="465" spans="1:4" ht="26.25" customHeight="1">
      <c r="A465" s="197"/>
      <c r="B465" s="197"/>
      <c r="C465" s="186"/>
      <c r="D465" s="197"/>
    </row>
    <row r="466" spans="1:4" ht="26.25" customHeight="1">
      <c r="A466" s="197"/>
      <c r="B466" s="197"/>
      <c r="C466" s="186"/>
      <c r="D466" s="197"/>
    </row>
    <row r="467" spans="1:4" ht="26.25" customHeight="1">
      <c r="A467" s="197"/>
      <c r="B467" s="197"/>
      <c r="C467" s="186"/>
      <c r="D467" s="197"/>
    </row>
    <row r="468" spans="1:4" ht="26.25" customHeight="1">
      <c r="A468" s="197"/>
      <c r="B468" s="197"/>
      <c r="C468" s="186"/>
      <c r="D468" s="197"/>
    </row>
    <row r="469" spans="1:4" ht="26.25" customHeight="1">
      <c r="A469" s="197"/>
      <c r="B469" s="197"/>
      <c r="C469" s="186"/>
      <c r="D469" s="197"/>
    </row>
    <row r="470" spans="1:4" ht="26.25" customHeight="1">
      <c r="A470" s="197"/>
      <c r="B470" s="197"/>
      <c r="C470" s="186"/>
      <c r="D470" s="197"/>
    </row>
    <row r="471" spans="1:4" ht="26.25" customHeight="1">
      <c r="A471" s="197"/>
      <c r="B471" s="197"/>
      <c r="C471" s="186"/>
      <c r="D471" s="197"/>
    </row>
    <row r="472" spans="1:4" ht="26.25" customHeight="1">
      <c r="A472" s="197"/>
      <c r="B472" s="197"/>
      <c r="C472" s="186"/>
      <c r="D472" s="197"/>
    </row>
    <row r="473" spans="1:4" ht="26.25" customHeight="1">
      <c r="A473" s="197"/>
      <c r="B473" s="197"/>
      <c r="C473" s="186"/>
      <c r="D473" s="197"/>
    </row>
    <row r="474" spans="1:4" ht="26.25" customHeight="1">
      <c r="A474" s="197"/>
      <c r="B474" s="197"/>
      <c r="C474" s="186"/>
      <c r="D474" s="197"/>
    </row>
    <row r="475" spans="1:4" ht="26.25" customHeight="1">
      <c r="A475" s="197"/>
      <c r="B475" s="197"/>
      <c r="C475" s="186"/>
      <c r="D475" s="197"/>
    </row>
    <row r="476" spans="1:4" ht="26.25" customHeight="1">
      <c r="A476" s="197"/>
      <c r="B476" s="197"/>
      <c r="C476" s="186"/>
      <c r="D476" s="197"/>
    </row>
    <row r="477" spans="1:4" ht="26.25" customHeight="1">
      <c r="A477" s="197"/>
      <c r="B477" s="197"/>
      <c r="C477" s="186"/>
      <c r="D477" s="197"/>
    </row>
    <row r="478" spans="1:4" ht="26.25" customHeight="1">
      <c r="A478" s="197"/>
      <c r="B478" s="197"/>
      <c r="C478" s="186"/>
      <c r="D478" s="197"/>
    </row>
    <row r="479" spans="1:4" ht="26.25" customHeight="1">
      <c r="A479" s="197"/>
      <c r="B479" s="197"/>
      <c r="C479" s="186"/>
      <c r="D479" s="197"/>
    </row>
    <row r="480" spans="1:4" ht="26.25" customHeight="1">
      <c r="A480" s="197"/>
      <c r="B480" s="197"/>
      <c r="C480" s="186"/>
      <c r="D480" s="197"/>
    </row>
    <row r="481" spans="1:4" ht="26.25" customHeight="1">
      <c r="A481" s="197"/>
      <c r="B481" s="197"/>
      <c r="C481" s="186"/>
      <c r="D481" s="197"/>
    </row>
    <row r="482" spans="1:4" ht="26.25" customHeight="1">
      <c r="A482" s="197"/>
      <c r="B482" s="197"/>
      <c r="C482" s="186"/>
      <c r="D482" s="197"/>
    </row>
    <row r="483" spans="1:4" ht="26.25" customHeight="1">
      <c r="A483" s="197"/>
      <c r="B483" s="197"/>
      <c r="C483" s="186"/>
      <c r="D483" s="197"/>
    </row>
    <row r="484" spans="1:4" ht="26.25" customHeight="1">
      <c r="A484" s="197"/>
      <c r="B484" s="197"/>
      <c r="C484" s="186"/>
      <c r="D484" s="197"/>
    </row>
    <row r="485" spans="1:4" ht="26.25" customHeight="1">
      <c r="A485" s="197"/>
      <c r="B485" s="197"/>
      <c r="C485" s="186"/>
      <c r="D485" s="197"/>
    </row>
    <row r="486" spans="1:4" ht="26.25" customHeight="1">
      <c r="A486" s="197"/>
      <c r="B486" s="197"/>
      <c r="C486" s="186"/>
      <c r="D486" s="197"/>
    </row>
    <row r="487" spans="1:4" ht="26.25" customHeight="1">
      <c r="A487" s="197"/>
      <c r="B487" s="197"/>
      <c r="C487" s="186"/>
      <c r="D487" s="197"/>
    </row>
    <row r="488" spans="1:4" ht="26.25" customHeight="1">
      <c r="A488" s="197"/>
      <c r="B488" s="197"/>
      <c r="C488" s="186"/>
      <c r="D488" s="197"/>
    </row>
    <row r="489" spans="1:4" ht="26.25" customHeight="1">
      <c r="A489" s="197"/>
      <c r="B489" s="197"/>
      <c r="C489" s="186"/>
      <c r="D489" s="197"/>
    </row>
    <row r="490" spans="1:4" ht="26.25" customHeight="1">
      <c r="A490" s="197"/>
      <c r="B490" s="197"/>
      <c r="C490" s="186"/>
      <c r="D490" s="197"/>
    </row>
    <row r="491" spans="1:4" ht="26.25" customHeight="1">
      <c r="A491" s="197"/>
      <c r="B491" s="197"/>
      <c r="C491" s="186"/>
      <c r="D491" s="197"/>
    </row>
    <row r="492" spans="1:4" ht="26.25" customHeight="1">
      <c r="A492" s="197"/>
      <c r="B492" s="197"/>
      <c r="C492" s="186"/>
      <c r="D492" s="197"/>
    </row>
    <row r="493" spans="1:4" ht="26.25" customHeight="1">
      <c r="A493" s="197"/>
      <c r="B493" s="197"/>
      <c r="C493" s="186"/>
      <c r="D493" s="197"/>
    </row>
    <row r="494" spans="1:4" ht="26.25" customHeight="1">
      <c r="A494" s="197"/>
      <c r="B494" s="197"/>
      <c r="C494" s="186"/>
      <c r="D494" s="197"/>
    </row>
    <row r="495" spans="1:4" ht="26.25" customHeight="1">
      <c r="A495" s="197"/>
      <c r="B495" s="197"/>
      <c r="C495" s="186"/>
      <c r="D495" s="197"/>
    </row>
    <row r="496" spans="1:4" ht="26.25" customHeight="1">
      <c r="A496" s="197"/>
      <c r="B496" s="197"/>
      <c r="C496" s="186"/>
      <c r="D496" s="197"/>
    </row>
    <row r="497" spans="1:4" ht="26.25" customHeight="1">
      <c r="A497" s="197"/>
      <c r="B497" s="197"/>
      <c r="C497" s="186"/>
      <c r="D497" s="197"/>
    </row>
    <row r="498" spans="1:4" ht="26.25" customHeight="1">
      <c r="A498" s="197"/>
      <c r="B498" s="197"/>
      <c r="C498" s="186"/>
      <c r="D498" s="197"/>
    </row>
    <row r="499" spans="1:4" ht="26.25" customHeight="1">
      <c r="A499" s="197"/>
      <c r="B499" s="197"/>
      <c r="C499" s="186"/>
      <c r="D499" s="197"/>
    </row>
    <row r="500" spans="1:4" ht="26.25" customHeight="1">
      <c r="A500" s="197"/>
      <c r="B500" s="197"/>
      <c r="C500" s="186"/>
      <c r="D500" s="197"/>
    </row>
    <row r="501" spans="1:4" ht="26.25" customHeight="1">
      <c r="A501" s="197"/>
      <c r="B501" s="197"/>
      <c r="C501" s="186"/>
      <c r="D501" s="197"/>
    </row>
    <row r="502" spans="1:4" ht="26.25" customHeight="1">
      <c r="A502" s="197"/>
      <c r="B502" s="197"/>
      <c r="C502" s="186"/>
      <c r="D502" s="197"/>
    </row>
    <row r="503" spans="1:4" ht="26.25" customHeight="1">
      <c r="A503" s="197"/>
      <c r="B503" s="197"/>
      <c r="C503" s="186"/>
      <c r="D503" s="197"/>
    </row>
    <row r="504" spans="1:4" ht="26.25" customHeight="1">
      <c r="A504" s="197"/>
      <c r="B504" s="197"/>
      <c r="C504" s="186"/>
      <c r="D504" s="197"/>
    </row>
    <row r="505" spans="1:4" ht="26.25" customHeight="1">
      <c r="A505" s="197"/>
      <c r="B505" s="197"/>
      <c r="C505" s="186"/>
      <c r="D505" s="197"/>
    </row>
    <row r="506" spans="1:4" ht="26.25" customHeight="1">
      <c r="A506" s="197"/>
      <c r="B506" s="197"/>
      <c r="C506" s="186"/>
      <c r="D506" s="197"/>
    </row>
    <row r="507" spans="1:4" ht="26.25" customHeight="1">
      <c r="A507" s="197"/>
      <c r="B507" s="197"/>
      <c r="C507" s="186"/>
      <c r="D507" s="197"/>
    </row>
    <row r="508" spans="1:4" ht="26.25" customHeight="1">
      <c r="A508" s="197"/>
      <c r="B508" s="197"/>
      <c r="C508" s="186"/>
      <c r="D508" s="197"/>
    </row>
    <row r="509" spans="1:4" ht="26.25" customHeight="1">
      <c r="A509" s="197"/>
      <c r="B509" s="197"/>
      <c r="C509" s="186"/>
      <c r="D509" s="197"/>
    </row>
    <row r="510" spans="1:4" ht="26.25" customHeight="1">
      <c r="A510" s="197"/>
      <c r="B510" s="197"/>
      <c r="C510" s="186"/>
      <c r="D510" s="197"/>
    </row>
    <row r="511" spans="1:4" ht="26.25" customHeight="1">
      <c r="A511" s="197"/>
      <c r="B511" s="197"/>
      <c r="C511" s="186"/>
      <c r="D511" s="197"/>
    </row>
    <row r="512" spans="1:4" ht="26.25" customHeight="1">
      <c r="A512" s="197"/>
      <c r="B512" s="197"/>
      <c r="C512" s="186"/>
      <c r="D512" s="197"/>
    </row>
    <row r="513" spans="1:4" ht="26.25" customHeight="1">
      <c r="A513" s="197"/>
      <c r="B513" s="197"/>
      <c r="C513" s="186"/>
      <c r="D513" s="197"/>
    </row>
    <row r="514" spans="1:4" ht="26.25" customHeight="1">
      <c r="A514" s="197"/>
      <c r="B514" s="197"/>
      <c r="C514" s="186"/>
      <c r="D514" s="197"/>
    </row>
    <row r="515" spans="1:4" ht="26.25" customHeight="1">
      <c r="A515" s="197"/>
      <c r="B515" s="197"/>
      <c r="C515" s="186"/>
      <c r="D515" s="197"/>
    </row>
    <row r="516" spans="1:4" ht="26.25" customHeight="1">
      <c r="A516" s="197"/>
      <c r="B516" s="197"/>
      <c r="C516" s="186"/>
      <c r="D516" s="197"/>
    </row>
    <row r="517" spans="1:4" ht="26.25" customHeight="1">
      <c r="A517" s="197"/>
      <c r="B517" s="197"/>
      <c r="C517" s="186"/>
      <c r="D517" s="197"/>
    </row>
    <row r="518" spans="1:4" ht="26.25" customHeight="1">
      <c r="A518" s="197"/>
      <c r="B518" s="197"/>
      <c r="C518" s="186"/>
      <c r="D518" s="197"/>
    </row>
    <row r="519" spans="1:4" ht="26.25" customHeight="1">
      <c r="A519" s="197"/>
      <c r="B519" s="197"/>
      <c r="C519" s="186"/>
      <c r="D519" s="197"/>
    </row>
    <row r="520" spans="1:4" ht="26.25" customHeight="1">
      <c r="A520" s="197"/>
      <c r="B520" s="197"/>
      <c r="C520" s="186"/>
      <c r="D520" s="197"/>
    </row>
    <row r="521" spans="1:4" ht="26.25" customHeight="1">
      <c r="A521" s="197"/>
      <c r="B521" s="197"/>
      <c r="C521" s="186"/>
      <c r="D521" s="197"/>
    </row>
    <row r="522" spans="1:4" ht="26.25" customHeight="1">
      <c r="A522" s="197"/>
      <c r="B522" s="197"/>
      <c r="C522" s="186"/>
      <c r="D522" s="197"/>
    </row>
    <row r="523" spans="1:4" ht="26.25" customHeight="1">
      <c r="A523" s="197"/>
      <c r="B523" s="197"/>
      <c r="C523" s="186"/>
      <c r="D523" s="197"/>
    </row>
    <row r="524" spans="1:4" ht="26.25" customHeight="1">
      <c r="A524" s="197"/>
      <c r="B524" s="197"/>
      <c r="C524" s="186"/>
      <c r="D524" s="197"/>
    </row>
    <row r="525" spans="1:4" ht="26.25" customHeight="1">
      <c r="A525" s="197"/>
      <c r="B525" s="197"/>
      <c r="C525" s="186"/>
      <c r="D525" s="197"/>
    </row>
    <row r="526" spans="1:4" ht="26.25" customHeight="1">
      <c r="A526" s="197"/>
      <c r="B526" s="197"/>
      <c r="C526" s="186"/>
      <c r="D526" s="197"/>
    </row>
    <row r="527" spans="1:4" ht="26.25" customHeight="1">
      <c r="A527" s="197"/>
      <c r="B527" s="197"/>
      <c r="C527" s="186"/>
      <c r="D527" s="197"/>
    </row>
    <row r="528" spans="1:4" ht="26.25" customHeight="1">
      <c r="A528" s="197"/>
      <c r="B528" s="197"/>
      <c r="C528" s="186"/>
      <c r="D528" s="197"/>
    </row>
    <row r="529" spans="1:4" ht="26.25" customHeight="1">
      <c r="A529" s="197"/>
      <c r="B529" s="197"/>
      <c r="C529" s="186"/>
      <c r="D529" s="197"/>
    </row>
    <row r="530" spans="1:4" ht="26.25" customHeight="1">
      <c r="A530" s="197"/>
      <c r="B530" s="197"/>
      <c r="C530" s="186"/>
      <c r="D530" s="197"/>
    </row>
    <row r="531" spans="1:4" ht="26.25" customHeight="1">
      <c r="A531" s="197"/>
      <c r="B531" s="197"/>
      <c r="C531" s="186"/>
      <c r="D531" s="197"/>
    </row>
    <row r="532" spans="1:4" ht="26.25" customHeight="1">
      <c r="A532" s="197"/>
      <c r="B532" s="197"/>
      <c r="C532" s="186"/>
      <c r="D532" s="197"/>
    </row>
    <row r="533" spans="1:4" ht="26.25" customHeight="1">
      <c r="A533" s="197"/>
      <c r="B533" s="197"/>
      <c r="C533" s="186"/>
      <c r="D533" s="197"/>
    </row>
    <row r="534" spans="1:4" ht="26.25" customHeight="1">
      <c r="A534" s="197"/>
      <c r="B534" s="197"/>
      <c r="C534" s="186"/>
      <c r="D534" s="197"/>
    </row>
    <row r="535" spans="1:4" ht="26.25" customHeight="1">
      <c r="A535" s="197"/>
      <c r="B535" s="197"/>
      <c r="C535" s="186"/>
      <c r="D535" s="197"/>
    </row>
    <row r="536" spans="1:4" ht="26.25" customHeight="1">
      <c r="A536" s="197"/>
      <c r="B536" s="197"/>
      <c r="C536" s="186"/>
      <c r="D536" s="197"/>
    </row>
    <row r="537" spans="1:4" ht="26.25" customHeight="1">
      <c r="A537" s="197"/>
      <c r="B537" s="197"/>
      <c r="C537" s="186"/>
      <c r="D537" s="197"/>
    </row>
    <row r="538" spans="1:4" ht="26.25" customHeight="1">
      <c r="A538" s="197"/>
      <c r="B538" s="197"/>
      <c r="C538" s="186"/>
      <c r="D538" s="197"/>
    </row>
    <row r="539" spans="1:4" ht="26.25" customHeight="1">
      <c r="A539" s="197"/>
      <c r="B539" s="197"/>
      <c r="C539" s="186"/>
      <c r="D539" s="197"/>
    </row>
    <row r="540" spans="1:4" ht="26.25" customHeight="1">
      <c r="A540" s="197"/>
      <c r="B540" s="197"/>
      <c r="C540" s="186"/>
      <c r="D540" s="197"/>
    </row>
    <row r="541" spans="1:4" ht="26.25" customHeight="1">
      <c r="A541" s="197"/>
      <c r="B541" s="197"/>
      <c r="C541" s="186"/>
      <c r="D541" s="197"/>
    </row>
    <row r="542" spans="1:4" ht="26.25" customHeight="1">
      <c r="A542" s="197"/>
      <c r="B542" s="197"/>
      <c r="C542" s="186"/>
      <c r="D542" s="197"/>
    </row>
    <row r="543" spans="1:4" ht="26.25" customHeight="1">
      <c r="A543" s="197"/>
      <c r="B543" s="197"/>
      <c r="C543" s="186"/>
      <c r="D543" s="197"/>
    </row>
    <row r="544" spans="1:4" ht="26.25" customHeight="1">
      <c r="A544" s="197"/>
      <c r="B544" s="197"/>
      <c r="C544" s="186"/>
      <c r="D544" s="197"/>
    </row>
    <row r="545" spans="1:4" ht="26.25" customHeight="1">
      <c r="A545" s="197"/>
      <c r="B545" s="197"/>
      <c r="C545" s="186"/>
      <c r="D545" s="197"/>
    </row>
    <row r="546" spans="1:4" ht="26.25" customHeight="1">
      <c r="A546" s="197"/>
      <c r="B546" s="197"/>
      <c r="C546" s="186"/>
      <c r="D546" s="197"/>
    </row>
    <row r="547" spans="1:4" ht="26.25" customHeight="1">
      <c r="A547" s="197"/>
      <c r="B547" s="197"/>
      <c r="C547" s="186"/>
      <c r="D547" s="197"/>
    </row>
    <row r="548" spans="1:4" ht="26.25" customHeight="1">
      <c r="A548" s="197"/>
      <c r="B548" s="197"/>
      <c r="C548" s="186"/>
      <c r="D548" s="197"/>
    </row>
    <row r="549" spans="1:4" ht="26.25" customHeight="1">
      <c r="A549" s="197"/>
      <c r="B549" s="197"/>
      <c r="C549" s="186"/>
      <c r="D549" s="197"/>
    </row>
    <row r="550" spans="1:4" ht="26.25" customHeight="1">
      <c r="A550" s="197"/>
      <c r="B550" s="197"/>
      <c r="C550" s="186"/>
      <c r="D550" s="197"/>
    </row>
    <row r="551" spans="1:4" ht="26.25" customHeight="1">
      <c r="A551" s="197"/>
      <c r="B551" s="197"/>
      <c r="C551" s="186"/>
      <c r="D551" s="197"/>
    </row>
    <row r="552" spans="1:4" ht="26.25" customHeight="1">
      <c r="A552" s="197"/>
      <c r="B552" s="197"/>
      <c r="C552" s="186"/>
      <c r="D552" s="197"/>
    </row>
    <row r="553" spans="1:4" ht="26.25" customHeight="1">
      <c r="A553" s="197"/>
      <c r="B553" s="197"/>
      <c r="C553" s="186"/>
      <c r="D553" s="197"/>
    </row>
    <row r="554" spans="1:4" ht="26.25" customHeight="1">
      <c r="A554" s="197"/>
      <c r="B554" s="197"/>
      <c r="C554" s="186"/>
      <c r="D554" s="197"/>
    </row>
    <row r="555" spans="1:4" ht="26.25" customHeight="1">
      <c r="A555" s="197"/>
      <c r="B555" s="197"/>
      <c r="C555" s="186"/>
      <c r="D555" s="197"/>
    </row>
    <row r="556" spans="1:4" ht="26.25" customHeight="1">
      <c r="A556" s="197"/>
      <c r="B556" s="197"/>
      <c r="C556" s="186"/>
      <c r="D556" s="197"/>
    </row>
    <row r="557" spans="1:4" ht="26.25" customHeight="1">
      <c r="A557" s="197"/>
      <c r="B557" s="197"/>
      <c r="C557" s="186"/>
      <c r="D557" s="197"/>
    </row>
    <row r="558" spans="1:4" ht="26.25" customHeight="1">
      <c r="A558" s="197"/>
      <c r="B558" s="197"/>
      <c r="C558" s="186"/>
      <c r="D558" s="197"/>
    </row>
    <row r="559" spans="1:4" ht="26.25" customHeight="1">
      <c r="A559" s="197"/>
      <c r="B559" s="197"/>
      <c r="C559" s="186"/>
      <c r="D559" s="197"/>
    </row>
    <row r="560" spans="1:4" ht="26.25" customHeight="1">
      <c r="A560" s="197"/>
      <c r="B560" s="197"/>
      <c r="C560" s="186"/>
      <c r="D560" s="197"/>
    </row>
    <row r="561" spans="1:4" ht="26.25" customHeight="1">
      <c r="A561" s="197"/>
      <c r="B561" s="197"/>
      <c r="C561" s="186"/>
      <c r="D561" s="197"/>
    </row>
    <row r="562" spans="1:4" ht="26.25" customHeight="1">
      <c r="A562" s="197"/>
      <c r="B562" s="197"/>
      <c r="C562" s="186"/>
      <c r="D562" s="197"/>
    </row>
    <row r="563" spans="1:4" ht="26.25" customHeight="1">
      <c r="A563" s="197"/>
      <c r="B563" s="197"/>
      <c r="C563" s="186"/>
      <c r="D563" s="197"/>
    </row>
    <row r="564" spans="1:4" ht="26.25" customHeight="1">
      <c r="A564" s="197"/>
      <c r="B564" s="197"/>
      <c r="C564" s="186"/>
      <c r="D564" s="197"/>
    </row>
    <row r="565" spans="1:4" ht="26.25" customHeight="1">
      <c r="A565" s="197"/>
      <c r="B565" s="197"/>
      <c r="C565" s="186"/>
      <c r="D565" s="197"/>
    </row>
    <row r="566" spans="1:4" ht="26.25" customHeight="1">
      <c r="A566" s="197"/>
      <c r="B566" s="197"/>
      <c r="C566" s="186"/>
      <c r="D566" s="197"/>
    </row>
    <row r="567" spans="1:4" ht="26.25" customHeight="1">
      <c r="A567" s="197"/>
      <c r="B567" s="197"/>
      <c r="C567" s="186"/>
      <c r="D567" s="197"/>
    </row>
    <row r="568" spans="1:4" ht="26.25" customHeight="1">
      <c r="A568" s="197"/>
      <c r="B568" s="197"/>
      <c r="C568" s="186"/>
      <c r="D568" s="197"/>
    </row>
    <row r="569" spans="1:4" ht="26.25" customHeight="1">
      <c r="A569" s="197"/>
      <c r="B569" s="197"/>
      <c r="C569" s="186"/>
      <c r="D569" s="197"/>
    </row>
    <row r="570" spans="1:4" ht="26.25" customHeight="1">
      <c r="A570" s="197"/>
      <c r="B570" s="197"/>
      <c r="C570" s="186"/>
      <c r="D570" s="197"/>
    </row>
    <row r="571" spans="1:4" ht="26.25" customHeight="1">
      <c r="A571" s="197"/>
      <c r="B571" s="197"/>
      <c r="C571" s="186"/>
      <c r="D571" s="197"/>
    </row>
    <row r="572" spans="1:4" ht="26.25" customHeight="1">
      <c r="A572" s="197"/>
      <c r="B572" s="197"/>
      <c r="C572" s="186"/>
      <c r="D572" s="197"/>
    </row>
    <row r="573" spans="1:4" ht="26.25" customHeight="1">
      <c r="A573" s="197"/>
      <c r="B573" s="197"/>
      <c r="C573" s="186"/>
      <c r="D573" s="197"/>
    </row>
    <row r="574" spans="1:4" ht="26.25" customHeight="1">
      <c r="A574" s="197"/>
      <c r="B574" s="197"/>
      <c r="C574" s="186"/>
      <c r="D574" s="197"/>
    </row>
    <row r="575" spans="1:4" ht="26.25" customHeight="1">
      <c r="A575" s="197"/>
      <c r="B575" s="197"/>
      <c r="C575" s="186"/>
      <c r="D575" s="197"/>
    </row>
    <row r="576" spans="1:4" ht="26.25" customHeight="1">
      <c r="A576" s="197"/>
      <c r="B576" s="197"/>
      <c r="C576" s="186"/>
      <c r="D576" s="197"/>
    </row>
    <row r="577" spans="1:4" ht="26.25" customHeight="1">
      <c r="A577" s="197"/>
      <c r="B577" s="197"/>
      <c r="C577" s="186"/>
      <c r="D577" s="197"/>
    </row>
    <row r="578" spans="1:4" ht="26.25" customHeight="1">
      <c r="A578" s="197"/>
      <c r="B578" s="197"/>
      <c r="C578" s="186"/>
      <c r="D578" s="197"/>
    </row>
    <row r="579" spans="1:4" ht="26.25" customHeight="1">
      <c r="A579" s="197"/>
      <c r="B579" s="197"/>
      <c r="C579" s="186"/>
      <c r="D579" s="197"/>
    </row>
    <row r="580" spans="1:4" ht="26.25" customHeight="1">
      <c r="A580" s="197"/>
      <c r="B580" s="197"/>
      <c r="C580" s="186"/>
      <c r="D580" s="197"/>
    </row>
    <row r="581" spans="1:4" ht="26.25" customHeight="1">
      <c r="A581" s="197"/>
      <c r="B581" s="197"/>
      <c r="C581" s="186"/>
      <c r="D581" s="197"/>
    </row>
    <row r="582" spans="1:4" ht="26.25" customHeight="1">
      <c r="A582" s="197"/>
      <c r="B582" s="197"/>
      <c r="C582" s="186"/>
      <c r="D582" s="197"/>
    </row>
    <row r="583" spans="1:4" ht="26.25" customHeight="1">
      <c r="A583" s="197"/>
      <c r="B583" s="197"/>
      <c r="C583" s="186"/>
      <c r="D583" s="197"/>
    </row>
    <row r="584" spans="1:4" ht="26.25" customHeight="1">
      <c r="A584" s="197"/>
      <c r="B584" s="197"/>
      <c r="C584" s="186"/>
      <c r="D584" s="197"/>
    </row>
    <row r="585" spans="1:4" ht="26.25" customHeight="1">
      <c r="A585" s="197"/>
      <c r="B585" s="197"/>
      <c r="C585" s="186"/>
      <c r="D585" s="197"/>
    </row>
    <row r="586" spans="1:4" ht="26.25" customHeight="1">
      <c r="A586" s="197"/>
      <c r="B586" s="197"/>
      <c r="C586" s="186"/>
      <c r="D586" s="197"/>
    </row>
    <row r="587" spans="1:4" ht="26.25" customHeight="1">
      <c r="A587" s="197"/>
      <c r="B587" s="197"/>
      <c r="C587" s="186"/>
      <c r="D587" s="197"/>
    </row>
    <row r="588" spans="1:4" ht="26.25" customHeight="1">
      <c r="A588" s="197"/>
      <c r="B588" s="197"/>
      <c r="C588" s="186"/>
      <c r="D588" s="197"/>
    </row>
    <row r="589" spans="1:4" ht="26.25" customHeight="1">
      <c r="A589" s="197"/>
      <c r="B589" s="197"/>
      <c r="C589" s="186"/>
      <c r="D589" s="197"/>
    </row>
    <row r="590" spans="1:4" ht="26.25" customHeight="1">
      <c r="A590" s="197"/>
      <c r="B590" s="197"/>
      <c r="C590" s="186"/>
      <c r="D590" s="197"/>
    </row>
    <row r="591" spans="1:4" ht="26.25" customHeight="1">
      <c r="A591" s="197"/>
      <c r="B591" s="197"/>
      <c r="C591" s="186"/>
      <c r="D591" s="197"/>
    </row>
    <row r="592" spans="1:4" ht="26.25" customHeight="1">
      <c r="A592" s="197"/>
      <c r="B592" s="197"/>
      <c r="C592" s="186"/>
      <c r="D592" s="197"/>
    </row>
    <row r="593" spans="1:4" ht="26.25" customHeight="1">
      <c r="A593" s="197"/>
      <c r="B593" s="197"/>
      <c r="C593" s="186"/>
      <c r="D593" s="197"/>
    </row>
    <row r="594" spans="1:4" ht="26.25" customHeight="1">
      <c r="A594" s="197"/>
      <c r="B594" s="197"/>
      <c r="C594" s="186"/>
      <c r="D594" s="197"/>
    </row>
    <row r="595" spans="1:4" ht="26.25" customHeight="1">
      <c r="A595" s="197"/>
      <c r="B595" s="197"/>
      <c r="C595" s="186"/>
      <c r="D595" s="197"/>
    </row>
    <row r="596" spans="1:4" ht="26.25" customHeight="1">
      <c r="A596" s="197"/>
      <c r="B596" s="197"/>
      <c r="C596" s="186"/>
      <c r="D596" s="197"/>
    </row>
    <row r="597" spans="1:4" ht="26.25" customHeight="1">
      <c r="A597" s="197"/>
      <c r="B597" s="197"/>
      <c r="C597" s="186"/>
      <c r="D597" s="197"/>
    </row>
    <row r="598" spans="1:4" ht="26.25" customHeight="1">
      <c r="A598" s="197"/>
      <c r="B598" s="197"/>
      <c r="C598" s="186"/>
      <c r="D598" s="197"/>
    </row>
    <row r="599" spans="1:4" ht="26.25" customHeight="1">
      <c r="A599" s="197"/>
      <c r="B599" s="197"/>
      <c r="C599" s="186"/>
      <c r="D599" s="197"/>
    </row>
    <row r="600" spans="1:4" ht="26.25" customHeight="1">
      <c r="A600" s="197"/>
      <c r="B600" s="197"/>
      <c r="C600" s="186"/>
      <c r="D600" s="197"/>
    </row>
    <row r="601" spans="1:4" ht="26.25" customHeight="1">
      <c r="A601" s="197"/>
      <c r="B601" s="197"/>
      <c r="C601" s="186"/>
      <c r="D601" s="197"/>
    </row>
    <row r="602" spans="1:4" ht="26.25" customHeight="1">
      <c r="A602" s="197"/>
      <c r="B602" s="197"/>
      <c r="C602" s="186"/>
      <c r="D602" s="197"/>
    </row>
    <row r="603" spans="1:4" ht="26.25" customHeight="1">
      <c r="A603" s="197"/>
      <c r="B603" s="197"/>
      <c r="C603" s="186"/>
      <c r="D603" s="197"/>
    </row>
    <row r="604" spans="1:4" ht="26.25" customHeight="1">
      <c r="A604" s="197"/>
      <c r="B604" s="197"/>
      <c r="C604" s="186"/>
      <c r="D604" s="197"/>
    </row>
    <row r="605" spans="1:4" ht="26.25" customHeight="1">
      <c r="A605" s="197"/>
      <c r="B605" s="197"/>
      <c r="C605" s="186"/>
      <c r="D605" s="197"/>
    </row>
    <row r="606" spans="1:4" ht="26.25" customHeight="1">
      <c r="A606" s="197"/>
      <c r="B606" s="197"/>
      <c r="C606" s="186"/>
      <c r="D606" s="197"/>
    </row>
    <row r="607" spans="1:4" ht="26.25" customHeight="1">
      <c r="A607" s="197"/>
      <c r="B607" s="197"/>
      <c r="C607" s="186"/>
      <c r="D607" s="197"/>
    </row>
    <row r="608" spans="1:4" ht="26.25" customHeight="1">
      <c r="A608" s="197"/>
      <c r="B608" s="197"/>
      <c r="C608" s="186"/>
      <c r="D608" s="197"/>
    </row>
    <row r="609" spans="1:4" ht="26.25" customHeight="1">
      <c r="A609" s="197"/>
      <c r="B609" s="197"/>
      <c r="C609" s="186"/>
      <c r="D609" s="197"/>
    </row>
    <row r="610" spans="1:4" ht="26.25" customHeight="1">
      <c r="A610" s="197"/>
      <c r="B610" s="197"/>
      <c r="C610" s="186"/>
      <c r="D610" s="197"/>
    </row>
    <row r="611" spans="1:4" ht="26.25" customHeight="1">
      <c r="A611" s="197"/>
      <c r="B611" s="197"/>
      <c r="C611" s="186"/>
      <c r="D611" s="197"/>
    </row>
    <row r="612" spans="1:4" ht="26.25" customHeight="1">
      <c r="A612" s="197"/>
      <c r="B612" s="197"/>
      <c r="C612" s="186"/>
      <c r="D612" s="197"/>
    </row>
    <row r="613" spans="1:4" ht="26.25" customHeight="1">
      <c r="A613" s="197"/>
      <c r="B613" s="197"/>
      <c r="C613" s="186"/>
      <c r="D613" s="197"/>
    </row>
    <row r="614" spans="1:4" ht="26.25" customHeight="1">
      <c r="A614" s="197"/>
      <c r="B614" s="197"/>
      <c r="C614" s="186"/>
      <c r="D614" s="197"/>
    </row>
    <row r="615" spans="1:4" ht="26.25" customHeight="1">
      <c r="A615" s="197"/>
      <c r="B615" s="197"/>
      <c r="C615" s="186"/>
      <c r="D615" s="197"/>
    </row>
    <row r="616" spans="1:4" ht="26.25" customHeight="1">
      <c r="A616" s="197"/>
      <c r="B616" s="197"/>
      <c r="C616" s="186"/>
      <c r="D616" s="197"/>
    </row>
    <row r="617" spans="1:4" ht="26.25" customHeight="1">
      <c r="A617" s="197"/>
      <c r="B617" s="197"/>
      <c r="C617" s="186"/>
      <c r="D617" s="197"/>
    </row>
    <row r="618" spans="1:4" ht="26.25" customHeight="1">
      <c r="A618" s="197"/>
      <c r="B618" s="197"/>
      <c r="C618" s="186"/>
      <c r="D618" s="197"/>
    </row>
    <row r="619" spans="1:4" ht="26.25" customHeight="1">
      <c r="A619" s="197"/>
      <c r="B619" s="197"/>
      <c r="C619" s="186"/>
      <c r="D619" s="197"/>
    </row>
    <row r="620" spans="1:4" ht="26.25" customHeight="1">
      <c r="A620" s="197"/>
      <c r="B620" s="197"/>
      <c r="C620" s="186"/>
      <c r="D620" s="197"/>
    </row>
    <row r="621" spans="1:4" ht="26.25" customHeight="1">
      <c r="A621" s="197"/>
      <c r="B621" s="197"/>
      <c r="C621" s="186"/>
      <c r="D621" s="197"/>
    </row>
    <row r="622" spans="1:4" ht="26.25" customHeight="1">
      <c r="A622" s="197"/>
      <c r="B622" s="197"/>
      <c r="C622" s="186"/>
      <c r="D622" s="197"/>
    </row>
    <row r="623" spans="1:4" ht="26.25" customHeight="1">
      <c r="A623" s="197"/>
      <c r="B623" s="197"/>
      <c r="C623" s="186"/>
      <c r="D623" s="197"/>
    </row>
    <row r="624" spans="1:4" ht="26.25" customHeight="1">
      <c r="A624" s="197"/>
      <c r="B624" s="197"/>
      <c r="C624" s="186"/>
      <c r="D624" s="197"/>
    </row>
    <row r="625" spans="1:4" ht="26.25" customHeight="1">
      <c r="A625" s="197"/>
      <c r="B625" s="197"/>
      <c r="C625" s="186"/>
      <c r="D625" s="197"/>
    </row>
    <row r="626" spans="1:4" ht="26.25" customHeight="1">
      <c r="A626" s="197"/>
      <c r="B626" s="197"/>
      <c r="C626" s="186"/>
      <c r="D626" s="197"/>
    </row>
    <row r="627" spans="1:4" ht="26.25" customHeight="1">
      <c r="A627" s="197"/>
      <c r="B627" s="197"/>
      <c r="C627" s="186"/>
      <c r="D627" s="197"/>
    </row>
    <row r="628" spans="1:4" ht="26.25" customHeight="1">
      <c r="A628" s="197"/>
      <c r="B628" s="197"/>
      <c r="C628" s="186"/>
      <c r="D628" s="197"/>
    </row>
    <row r="629" spans="1:4" ht="26.25" customHeight="1">
      <c r="A629" s="197"/>
      <c r="B629" s="197"/>
      <c r="C629" s="186"/>
      <c r="D629" s="197"/>
    </row>
    <row r="630" spans="1:4" ht="26.25" customHeight="1">
      <c r="A630" s="197"/>
      <c r="B630" s="197"/>
      <c r="C630" s="186"/>
      <c r="D630" s="197"/>
    </row>
    <row r="631" spans="1:4" ht="26.25" customHeight="1">
      <c r="A631" s="197"/>
      <c r="B631" s="197"/>
      <c r="C631" s="186"/>
      <c r="D631" s="197"/>
    </row>
    <row r="632" spans="1:4" ht="26.25" customHeight="1">
      <c r="A632" s="197"/>
      <c r="B632" s="197"/>
      <c r="C632" s="186"/>
      <c r="D632" s="197"/>
    </row>
    <row r="633" spans="1:4" ht="26.25" customHeight="1">
      <c r="A633" s="197"/>
      <c r="B633" s="197"/>
      <c r="C633" s="186"/>
      <c r="D633" s="197"/>
    </row>
    <row r="634" spans="1:4" ht="26.25" customHeight="1">
      <c r="A634" s="197"/>
      <c r="B634" s="197"/>
      <c r="C634" s="186"/>
      <c r="D634" s="197"/>
    </row>
    <row r="635" spans="1:4" ht="26.25" customHeight="1">
      <c r="A635" s="197"/>
      <c r="B635" s="197"/>
      <c r="C635" s="186"/>
      <c r="D635" s="197"/>
    </row>
    <row r="636" spans="1:4" ht="26.25" customHeight="1">
      <c r="A636" s="197"/>
      <c r="B636" s="197"/>
      <c r="C636" s="186"/>
      <c r="D636" s="197"/>
    </row>
    <row r="637" spans="1:4" ht="26.25" customHeight="1">
      <c r="A637" s="197"/>
      <c r="B637" s="197"/>
      <c r="C637" s="186"/>
      <c r="D637" s="197"/>
    </row>
    <row r="638" spans="1:4" ht="26.25" customHeight="1">
      <c r="A638" s="197"/>
      <c r="B638" s="197"/>
      <c r="C638" s="186"/>
      <c r="D638" s="197"/>
    </row>
    <row r="639" spans="1:4" ht="26.25" customHeight="1">
      <c r="A639" s="197"/>
      <c r="B639" s="197"/>
      <c r="C639" s="186"/>
      <c r="D639" s="197"/>
    </row>
    <row r="640" spans="1:4" ht="26.25" customHeight="1">
      <c r="A640" s="197"/>
      <c r="B640" s="197"/>
      <c r="C640" s="186"/>
      <c r="D640" s="197"/>
    </row>
    <row r="641" spans="1:4" ht="26.25" customHeight="1">
      <c r="A641" s="197"/>
      <c r="B641" s="197"/>
      <c r="C641" s="186"/>
      <c r="D641" s="197"/>
    </row>
    <row r="642" spans="1:4" ht="26.25" customHeight="1">
      <c r="A642" s="197"/>
      <c r="B642" s="197"/>
      <c r="C642" s="186"/>
      <c r="D642" s="197"/>
    </row>
    <row r="643" spans="1:4" ht="26.25" customHeight="1">
      <c r="A643" s="197"/>
      <c r="B643" s="197"/>
      <c r="C643" s="186"/>
      <c r="D643" s="197"/>
    </row>
    <row r="644" spans="1:4" ht="26.25" customHeight="1">
      <c r="A644" s="197"/>
      <c r="B644" s="197"/>
      <c r="C644" s="186"/>
      <c r="D644" s="197"/>
    </row>
    <row r="645" spans="1:4" ht="26.25" customHeight="1">
      <c r="A645" s="197"/>
      <c r="B645" s="197"/>
      <c r="C645" s="186"/>
      <c r="D645" s="197"/>
    </row>
    <row r="646" spans="1:4" ht="26.25" customHeight="1">
      <c r="A646" s="197"/>
      <c r="B646" s="197"/>
      <c r="C646" s="186"/>
      <c r="D646" s="197"/>
    </row>
    <row r="647" spans="1:4" ht="26.25" customHeight="1">
      <c r="A647" s="197"/>
      <c r="B647" s="197"/>
      <c r="C647" s="186"/>
      <c r="D647" s="197"/>
    </row>
    <row r="648" spans="1:4" ht="26.25" customHeight="1">
      <c r="A648" s="197"/>
      <c r="B648" s="197"/>
      <c r="C648" s="186"/>
      <c r="D648" s="197"/>
    </row>
    <row r="649" spans="1:4" ht="26.25" customHeight="1">
      <c r="A649" s="197"/>
      <c r="B649" s="197"/>
      <c r="C649" s="186"/>
      <c r="D649" s="197"/>
    </row>
    <row r="650" spans="1:4" ht="26.25" customHeight="1">
      <c r="A650" s="197"/>
      <c r="B650" s="197"/>
      <c r="C650" s="186"/>
      <c r="D650" s="197"/>
    </row>
    <row r="651" spans="1:4" ht="26.25" customHeight="1">
      <c r="A651" s="197"/>
      <c r="B651" s="197"/>
      <c r="C651" s="186"/>
      <c r="D651" s="197"/>
    </row>
    <row r="652" spans="1:4" ht="26.25" customHeight="1">
      <c r="A652" s="197"/>
      <c r="B652" s="197"/>
      <c r="C652" s="186"/>
      <c r="D652" s="197"/>
    </row>
    <row r="653" spans="1:4" ht="26.25" customHeight="1">
      <c r="A653" s="197"/>
      <c r="B653" s="197"/>
      <c r="C653" s="186"/>
      <c r="D653" s="197"/>
    </row>
    <row r="654" spans="1:4" ht="26.25" customHeight="1">
      <c r="A654" s="197"/>
      <c r="B654" s="197"/>
      <c r="C654" s="186"/>
      <c r="D654" s="197"/>
    </row>
    <row r="655" spans="1:4" ht="26.25" customHeight="1">
      <c r="A655" s="197"/>
      <c r="B655" s="197"/>
      <c r="C655" s="186"/>
      <c r="D655" s="197"/>
    </row>
    <row r="656" spans="1:4" ht="26.25" customHeight="1">
      <c r="A656" s="197"/>
      <c r="B656" s="197"/>
      <c r="C656" s="186"/>
      <c r="D656" s="197"/>
    </row>
    <row r="657" spans="1:4" ht="26.25" customHeight="1">
      <c r="A657" s="197"/>
      <c r="B657" s="197"/>
      <c r="C657" s="186"/>
      <c r="D657" s="197"/>
    </row>
    <row r="658" spans="1:4" ht="26.25" customHeight="1">
      <c r="A658" s="197"/>
      <c r="B658" s="197"/>
      <c r="C658" s="186"/>
      <c r="D658" s="197"/>
    </row>
    <row r="659" spans="1:4" ht="26.25" customHeight="1">
      <c r="A659" s="197"/>
      <c r="B659" s="197"/>
      <c r="C659" s="186"/>
      <c r="D659" s="197"/>
    </row>
    <row r="660" spans="1:4" ht="26.25" customHeight="1">
      <c r="A660" s="197"/>
      <c r="B660" s="197"/>
      <c r="C660" s="186"/>
      <c r="D660" s="197"/>
    </row>
    <row r="661" spans="1:4" ht="26.25" customHeight="1">
      <c r="A661" s="197"/>
      <c r="B661" s="197"/>
      <c r="C661" s="186"/>
      <c r="D661" s="197"/>
    </row>
    <row r="662" spans="1:4" ht="26.25" customHeight="1">
      <c r="A662" s="197"/>
      <c r="B662" s="197"/>
      <c r="C662" s="186"/>
      <c r="D662" s="197"/>
    </row>
    <row r="663" spans="1:4" ht="26.25" customHeight="1">
      <c r="A663" s="197"/>
      <c r="B663" s="197"/>
      <c r="C663" s="186"/>
      <c r="D663" s="197"/>
    </row>
    <row r="664" spans="1:4" ht="26.25" customHeight="1">
      <c r="A664" s="197"/>
      <c r="B664" s="197"/>
      <c r="C664" s="186"/>
      <c r="D664" s="197"/>
    </row>
    <row r="665" spans="1:4" ht="26.25" customHeight="1">
      <c r="A665" s="197"/>
      <c r="B665" s="197"/>
      <c r="C665" s="186"/>
      <c r="D665" s="197"/>
    </row>
    <row r="666" spans="1:4" ht="26.25" customHeight="1">
      <c r="A666" s="197"/>
      <c r="B666" s="197"/>
      <c r="C666" s="186"/>
      <c r="D666" s="197"/>
    </row>
    <row r="667" spans="1:4" ht="26.25" customHeight="1">
      <c r="A667" s="197"/>
      <c r="B667" s="197"/>
      <c r="C667" s="186"/>
      <c r="D667" s="197"/>
    </row>
    <row r="668" spans="1:4" ht="26.25" customHeight="1">
      <c r="A668" s="197"/>
      <c r="B668" s="197"/>
      <c r="C668" s="186"/>
      <c r="D668" s="197"/>
    </row>
    <row r="669" spans="1:4" ht="26.25" customHeight="1">
      <c r="A669" s="197"/>
      <c r="B669" s="197"/>
      <c r="C669" s="186"/>
      <c r="D669" s="197"/>
    </row>
    <row r="670" spans="1:4" ht="26.25" customHeight="1">
      <c r="A670" s="197"/>
      <c r="B670" s="197"/>
      <c r="C670" s="186"/>
      <c r="D670" s="197"/>
    </row>
    <row r="671" spans="1:4" ht="26.25" customHeight="1">
      <c r="A671" s="197"/>
      <c r="B671" s="197"/>
      <c r="C671" s="186"/>
      <c r="D671" s="197"/>
    </row>
    <row r="672" spans="1:4" ht="26.25" customHeight="1">
      <c r="A672" s="197"/>
      <c r="B672" s="197"/>
      <c r="C672" s="186"/>
      <c r="D672" s="197"/>
    </row>
    <row r="673" spans="1:4" ht="26.25" customHeight="1">
      <c r="A673" s="197"/>
      <c r="B673" s="197"/>
      <c r="C673" s="186"/>
      <c r="D673" s="197"/>
    </row>
    <row r="674" spans="1:4" ht="26.25" customHeight="1">
      <c r="A674" s="197"/>
      <c r="B674" s="197"/>
      <c r="C674" s="186"/>
      <c r="D674" s="197"/>
    </row>
    <row r="675" spans="1:4" ht="26.25" customHeight="1">
      <c r="A675" s="197"/>
      <c r="B675" s="197"/>
      <c r="C675" s="186"/>
      <c r="D675" s="197"/>
    </row>
    <row r="676" spans="1:4" ht="26.25" customHeight="1">
      <c r="A676" s="197"/>
      <c r="B676" s="197"/>
      <c r="C676" s="186"/>
      <c r="D676" s="197"/>
    </row>
    <row r="677" spans="1:4" ht="26.25" customHeight="1">
      <c r="A677" s="197"/>
      <c r="B677" s="197"/>
      <c r="C677" s="186"/>
      <c r="D677" s="197"/>
    </row>
    <row r="678" spans="1:4" ht="26.25" customHeight="1">
      <c r="A678" s="197"/>
      <c r="B678" s="197"/>
      <c r="C678" s="186"/>
      <c r="D678" s="197"/>
    </row>
    <row r="679" spans="1:4" ht="26.25" customHeight="1">
      <c r="A679" s="197"/>
      <c r="B679" s="197"/>
      <c r="C679" s="186"/>
      <c r="D679" s="197"/>
    </row>
    <row r="680" spans="1:4" ht="26.25" customHeight="1">
      <c r="A680" s="197"/>
      <c r="B680" s="197"/>
      <c r="C680" s="186"/>
      <c r="D680" s="197"/>
    </row>
    <row r="681" spans="1:4" ht="26.25" customHeight="1">
      <c r="A681" s="197"/>
      <c r="B681" s="197"/>
      <c r="C681" s="186"/>
      <c r="D681" s="197"/>
    </row>
    <row r="682" spans="1:4" ht="26.25" customHeight="1">
      <c r="A682" s="197"/>
      <c r="B682" s="197"/>
      <c r="C682" s="186"/>
      <c r="D682" s="197"/>
    </row>
    <row r="683" spans="1:4" ht="26.25" customHeight="1">
      <c r="A683" s="197"/>
      <c r="B683" s="197"/>
      <c r="C683" s="186"/>
      <c r="D683" s="197"/>
    </row>
    <row r="684" spans="1:4" ht="26.25" customHeight="1">
      <c r="A684" s="197"/>
      <c r="B684" s="197"/>
      <c r="C684" s="186"/>
      <c r="D684" s="197"/>
    </row>
    <row r="685" spans="1:4" ht="26.25" customHeight="1">
      <c r="A685" s="197"/>
      <c r="B685" s="197"/>
      <c r="C685" s="186"/>
      <c r="D685" s="197"/>
    </row>
    <row r="686" spans="1:4" ht="26.25" customHeight="1">
      <c r="A686" s="197"/>
      <c r="B686" s="197"/>
      <c r="C686" s="186"/>
      <c r="D686" s="197"/>
    </row>
    <row r="687" spans="1:4" ht="26.25" customHeight="1">
      <c r="A687" s="197"/>
      <c r="B687" s="197"/>
      <c r="C687" s="186"/>
      <c r="D687" s="197"/>
    </row>
    <row r="688" spans="1:4" ht="26.25" customHeight="1">
      <c r="A688" s="197"/>
      <c r="B688" s="197"/>
      <c r="C688" s="186"/>
      <c r="D688" s="197"/>
    </row>
    <row r="689" spans="1:4" ht="26.25" customHeight="1">
      <c r="A689" s="197"/>
      <c r="B689" s="197"/>
      <c r="C689" s="186"/>
      <c r="D689" s="197"/>
    </row>
    <row r="690" spans="1:4" ht="26.25" customHeight="1">
      <c r="A690" s="197"/>
      <c r="B690" s="197"/>
      <c r="C690" s="186"/>
      <c r="D690" s="197"/>
    </row>
    <row r="691" spans="1:4" ht="26.25" customHeight="1">
      <c r="A691" s="197"/>
      <c r="B691" s="197"/>
      <c r="C691" s="186"/>
      <c r="D691" s="197"/>
    </row>
    <row r="692" spans="1:4" ht="26.25" customHeight="1">
      <c r="A692" s="197"/>
      <c r="B692" s="197"/>
      <c r="C692" s="186"/>
      <c r="D692" s="197"/>
    </row>
    <row r="693" spans="1:4" ht="26.25" customHeight="1">
      <c r="A693" s="197"/>
      <c r="B693" s="197"/>
      <c r="C693" s="186"/>
      <c r="D693" s="197"/>
    </row>
    <row r="694" spans="1:4" ht="26.25" customHeight="1">
      <c r="A694" s="197"/>
      <c r="B694" s="197"/>
      <c r="C694" s="186"/>
      <c r="D694" s="197"/>
    </row>
    <row r="695" spans="1:4" ht="26.25" customHeight="1">
      <c r="A695" s="197"/>
      <c r="B695" s="197"/>
      <c r="C695" s="186"/>
      <c r="D695" s="197"/>
    </row>
    <row r="696" spans="1:4" ht="26.25" customHeight="1">
      <c r="A696" s="197"/>
      <c r="B696" s="197"/>
      <c r="C696" s="186"/>
      <c r="D696" s="197"/>
    </row>
    <row r="697" spans="1:4" ht="26.25" customHeight="1">
      <c r="A697" s="197"/>
      <c r="B697" s="197"/>
      <c r="C697" s="186"/>
      <c r="D697" s="197"/>
    </row>
    <row r="698" spans="1:4" ht="26.25" customHeight="1">
      <c r="A698" s="197"/>
      <c r="B698" s="197"/>
      <c r="C698" s="186"/>
      <c r="D698" s="197"/>
    </row>
    <row r="699" spans="1:4" ht="26.25" customHeight="1">
      <c r="A699" s="197"/>
      <c r="B699" s="197"/>
      <c r="C699" s="186"/>
      <c r="D699" s="197"/>
    </row>
    <row r="700" spans="1:4" ht="26.25" customHeight="1">
      <c r="A700" s="197"/>
      <c r="B700" s="197"/>
      <c r="C700" s="186"/>
      <c r="D700" s="197"/>
    </row>
    <row r="701" spans="1:4" ht="26.25" customHeight="1">
      <c r="A701" s="197"/>
      <c r="B701" s="197"/>
      <c r="C701" s="186"/>
      <c r="D701" s="197"/>
    </row>
    <row r="702" spans="1:4" ht="26.25" customHeight="1">
      <c r="A702" s="197"/>
      <c r="B702" s="197"/>
      <c r="C702" s="186"/>
      <c r="D702" s="197"/>
    </row>
    <row r="703" spans="1:4" ht="26.25" customHeight="1">
      <c r="A703" s="197"/>
      <c r="B703" s="197"/>
      <c r="C703" s="186"/>
      <c r="D703" s="197"/>
    </row>
    <row r="704" spans="1:4" ht="26.25" customHeight="1">
      <c r="A704" s="197"/>
      <c r="B704" s="197"/>
      <c r="C704" s="186"/>
      <c r="D704" s="197"/>
    </row>
    <row r="705" spans="1:4" ht="26.25" customHeight="1">
      <c r="A705" s="197"/>
      <c r="B705" s="197"/>
      <c r="C705" s="186"/>
      <c r="D705" s="197"/>
    </row>
    <row r="706" spans="1:4" ht="26.25" customHeight="1">
      <c r="A706" s="197"/>
      <c r="B706" s="197"/>
      <c r="C706" s="186"/>
      <c r="D706" s="197"/>
    </row>
    <row r="707" spans="1:4" ht="26.25" customHeight="1">
      <c r="A707" s="197"/>
      <c r="B707" s="197"/>
      <c r="C707" s="186"/>
      <c r="D707" s="197"/>
    </row>
    <row r="708" spans="1:4" ht="26.25" customHeight="1">
      <c r="A708" s="197"/>
      <c r="B708" s="197"/>
      <c r="C708" s="186"/>
      <c r="D708" s="197"/>
    </row>
    <row r="709" spans="1:4" ht="26.25" customHeight="1">
      <c r="A709" s="197"/>
      <c r="B709" s="197"/>
      <c r="C709" s="186"/>
      <c r="D709" s="197"/>
    </row>
    <row r="710" spans="1:4" ht="26.25" customHeight="1">
      <c r="A710" s="197"/>
      <c r="B710" s="197"/>
      <c r="C710" s="186"/>
      <c r="D710" s="197"/>
    </row>
    <row r="711" spans="1:4" ht="26.25" customHeight="1">
      <c r="A711" s="197"/>
      <c r="B711" s="197"/>
      <c r="C711" s="186"/>
      <c r="D711" s="197"/>
    </row>
    <row r="712" spans="1:4" ht="26.25" customHeight="1">
      <c r="A712" s="197"/>
      <c r="B712" s="197"/>
      <c r="C712" s="186"/>
      <c r="D712" s="197"/>
    </row>
    <row r="713" spans="1:4" ht="26.25" customHeight="1">
      <c r="A713" s="197"/>
      <c r="B713" s="197"/>
      <c r="C713" s="186"/>
      <c r="D713" s="197"/>
    </row>
    <row r="714" spans="1:4" ht="26.25" customHeight="1">
      <c r="A714" s="197"/>
      <c r="B714" s="197"/>
      <c r="C714" s="186"/>
      <c r="D714" s="197"/>
    </row>
    <row r="715" spans="1:4" ht="26.25" customHeight="1">
      <c r="A715" s="197"/>
      <c r="B715" s="197"/>
      <c r="C715" s="186"/>
      <c r="D715" s="197"/>
    </row>
    <row r="716" spans="1:4" ht="26.25" customHeight="1">
      <c r="A716" s="197"/>
      <c r="B716" s="197"/>
      <c r="C716" s="186"/>
      <c r="D716" s="197"/>
    </row>
    <row r="717" spans="1:4" ht="26.25" customHeight="1">
      <c r="A717" s="197"/>
      <c r="B717" s="197"/>
      <c r="C717" s="186"/>
      <c r="D717" s="197"/>
    </row>
    <row r="718" spans="1:4" ht="26.25" customHeight="1">
      <c r="A718" s="197"/>
      <c r="B718" s="197"/>
      <c r="C718" s="186"/>
      <c r="D718" s="197"/>
    </row>
    <row r="719" spans="1:4" ht="26.25" customHeight="1">
      <c r="A719" s="197"/>
      <c r="B719" s="197"/>
      <c r="C719" s="186"/>
      <c r="D719" s="197"/>
    </row>
    <row r="720" spans="1:4" ht="26.25" customHeight="1">
      <c r="A720" s="197"/>
      <c r="B720" s="197"/>
      <c r="C720" s="186"/>
      <c r="D720" s="197"/>
    </row>
    <row r="721" spans="1:4" ht="26.25" customHeight="1">
      <c r="A721" s="197"/>
      <c r="B721" s="197"/>
      <c r="C721" s="186"/>
      <c r="D721" s="197"/>
    </row>
    <row r="722" spans="1:4" ht="26.25" customHeight="1">
      <c r="A722" s="197"/>
      <c r="B722" s="197"/>
      <c r="C722" s="186"/>
      <c r="D722" s="197"/>
    </row>
    <row r="723" spans="1:4" ht="26.25" customHeight="1">
      <c r="A723" s="197"/>
      <c r="B723" s="197"/>
      <c r="C723" s="186"/>
      <c r="D723" s="197"/>
    </row>
    <row r="724" spans="1:4" ht="26.25" customHeight="1">
      <c r="A724" s="197"/>
      <c r="B724" s="197"/>
      <c r="C724" s="186"/>
      <c r="D724" s="197"/>
    </row>
    <row r="725" spans="1:4" ht="26.25" customHeight="1">
      <c r="A725" s="197"/>
      <c r="B725" s="197"/>
      <c r="C725" s="186"/>
      <c r="D725" s="197"/>
    </row>
    <row r="726" spans="1:4" ht="26.25" customHeight="1">
      <c r="A726" s="197"/>
      <c r="B726" s="197"/>
      <c r="C726" s="186"/>
      <c r="D726" s="197"/>
    </row>
    <row r="727" spans="1:4" ht="26.25" customHeight="1">
      <c r="A727" s="197"/>
      <c r="B727" s="197"/>
      <c r="C727" s="186"/>
      <c r="D727" s="197"/>
    </row>
    <row r="728" spans="1:4" ht="26.25" customHeight="1">
      <c r="A728" s="197"/>
      <c r="B728" s="197"/>
      <c r="C728" s="186"/>
      <c r="D728" s="197"/>
    </row>
    <row r="729" spans="1:4" ht="26.25" customHeight="1">
      <c r="A729" s="197"/>
      <c r="B729" s="197"/>
      <c r="C729" s="186"/>
      <c r="D729" s="197"/>
    </row>
    <row r="730" spans="1:4" ht="26.25" customHeight="1">
      <c r="A730" s="197"/>
      <c r="B730" s="197"/>
      <c r="C730" s="186"/>
      <c r="D730" s="197"/>
    </row>
    <row r="731" spans="1:4" ht="26.25" customHeight="1">
      <c r="A731" s="197"/>
      <c r="B731" s="197"/>
      <c r="C731" s="186"/>
      <c r="D731" s="197"/>
    </row>
    <row r="732" spans="1:4" ht="26.25" customHeight="1">
      <c r="A732" s="197"/>
      <c r="B732" s="197"/>
      <c r="C732" s="186"/>
      <c r="D732" s="197"/>
    </row>
    <row r="733" spans="1:4" ht="26.25" customHeight="1">
      <c r="A733" s="197"/>
      <c r="B733" s="197"/>
      <c r="C733" s="186"/>
      <c r="D733" s="197"/>
    </row>
    <row r="734" spans="1:4" ht="26.25" customHeight="1">
      <c r="A734" s="197"/>
      <c r="B734" s="197"/>
      <c r="C734" s="186"/>
      <c r="D734" s="197"/>
    </row>
    <row r="735" spans="1:4" ht="26.25" customHeight="1">
      <c r="A735" s="197"/>
      <c r="B735" s="197"/>
      <c r="C735" s="186"/>
      <c r="D735" s="197"/>
    </row>
    <row r="736" spans="1:4" ht="26.25" customHeight="1">
      <c r="A736" s="197"/>
      <c r="B736" s="197"/>
      <c r="C736" s="186"/>
      <c r="D736" s="197"/>
    </row>
    <row r="737" spans="1:4" ht="26.25" customHeight="1">
      <c r="A737" s="197"/>
      <c r="B737" s="197"/>
      <c r="C737" s="186"/>
      <c r="D737" s="197"/>
    </row>
    <row r="738" spans="1:4" ht="26.25" customHeight="1">
      <c r="A738" s="197"/>
      <c r="B738" s="197"/>
      <c r="C738" s="186"/>
      <c r="D738" s="197"/>
    </row>
    <row r="739" spans="1:4" ht="26.25" customHeight="1">
      <c r="A739" s="197"/>
      <c r="B739" s="197"/>
      <c r="C739" s="186"/>
      <c r="D739" s="197"/>
    </row>
    <row r="740" spans="1:4" ht="26.25" customHeight="1">
      <c r="A740" s="197"/>
      <c r="B740" s="197"/>
      <c r="C740" s="186"/>
      <c r="D740" s="197"/>
    </row>
    <row r="741" spans="1:4" ht="26.25" customHeight="1">
      <c r="A741" s="197"/>
      <c r="B741" s="197"/>
      <c r="C741" s="186"/>
      <c r="D741" s="197"/>
    </row>
    <row r="742" spans="1:4" ht="26.25" customHeight="1">
      <c r="A742" s="197"/>
      <c r="B742" s="197"/>
      <c r="C742" s="186"/>
      <c r="D742" s="197"/>
    </row>
    <row r="743" spans="1:4" ht="26.25" customHeight="1">
      <c r="A743" s="197"/>
      <c r="B743" s="197"/>
      <c r="C743" s="186"/>
      <c r="D743" s="197"/>
    </row>
    <row r="744" spans="1:4" ht="26.25" customHeight="1">
      <c r="A744" s="197"/>
      <c r="B744" s="197"/>
      <c r="C744" s="186"/>
      <c r="D744" s="197"/>
    </row>
    <row r="745" spans="1:4" ht="26.25" customHeight="1">
      <c r="A745" s="197"/>
      <c r="B745" s="197"/>
      <c r="C745" s="186"/>
      <c r="D745" s="197"/>
    </row>
    <row r="746" spans="1:4" ht="26.25" customHeight="1">
      <c r="A746" s="197"/>
      <c r="B746" s="197"/>
      <c r="C746" s="186"/>
      <c r="D746" s="197"/>
    </row>
    <row r="747" spans="1:4" ht="26.25" customHeight="1">
      <c r="A747" s="197"/>
      <c r="B747" s="197"/>
      <c r="C747" s="186"/>
      <c r="D747" s="197"/>
    </row>
    <row r="748" spans="1:4" ht="26.25" customHeight="1">
      <c r="A748" s="197"/>
      <c r="B748" s="197"/>
      <c r="C748" s="186"/>
      <c r="D748" s="197"/>
    </row>
    <row r="749" spans="1:4" ht="26.25" customHeight="1">
      <c r="A749" s="197"/>
      <c r="B749" s="197"/>
      <c r="C749" s="186"/>
      <c r="D749" s="197"/>
    </row>
    <row r="750" spans="1:4" ht="26.25" customHeight="1">
      <c r="A750" s="197"/>
      <c r="B750" s="197"/>
      <c r="C750" s="186"/>
      <c r="D750" s="197"/>
    </row>
    <row r="751" spans="1:4" ht="26.25" customHeight="1">
      <c r="A751" s="197"/>
      <c r="B751" s="197"/>
      <c r="C751" s="186"/>
      <c r="D751" s="197"/>
    </row>
    <row r="752" spans="1:4" ht="26.25" customHeight="1">
      <c r="A752" s="197"/>
      <c r="B752" s="197"/>
      <c r="C752" s="186"/>
      <c r="D752" s="197"/>
    </row>
    <row r="753" spans="1:4" ht="26.25" customHeight="1">
      <c r="A753" s="197"/>
      <c r="B753" s="197"/>
      <c r="C753" s="186"/>
      <c r="D753" s="197"/>
    </row>
    <row r="754" spans="1:4" ht="26.25" customHeight="1">
      <c r="A754" s="197"/>
      <c r="B754" s="197"/>
      <c r="C754" s="186"/>
      <c r="D754" s="197"/>
    </row>
    <row r="755" spans="1:4" ht="26.25" customHeight="1">
      <c r="A755" s="197"/>
      <c r="B755" s="197"/>
      <c r="C755" s="186"/>
      <c r="D755" s="197"/>
    </row>
    <row r="756" spans="1:4" ht="26.25" customHeight="1">
      <c r="A756" s="197"/>
      <c r="B756" s="197"/>
      <c r="C756" s="186"/>
      <c r="D756" s="197"/>
    </row>
    <row r="757" spans="1:4" ht="26.25" customHeight="1">
      <c r="A757" s="197"/>
      <c r="B757" s="197"/>
      <c r="C757" s="186"/>
      <c r="D757" s="197"/>
    </row>
    <row r="758" spans="1:4" ht="26.25" customHeight="1">
      <c r="A758" s="197"/>
      <c r="B758" s="197"/>
      <c r="C758" s="186"/>
      <c r="D758" s="197"/>
    </row>
    <row r="759" spans="1:4" ht="26.25" customHeight="1">
      <c r="A759" s="197"/>
      <c r="B759" s="197"/>
      <c r="C759" s="186"/>
      <c r="D759" s="197"/>
    </row>
    <row r="760" spans="1:4" ht="26.25" customHeight="1">
      <c r="A760" s="197"/>
      <c r="B760" s="197"/>
      <c r="C760" s="186"/>
      <c r="D760" s="197"/>
    </row>
    <row r="761" spans="1:4" ht="26.25" customHeight="1">
      <c r="A761" s="197"/>
      <c r="B761" s="197"/>
      <c r="C761" s="186"/>
      <c r="D761" s="197"/>
    </row>
    <row r="762" spans="1:4" ht="26.25" customHeight="1">
      <c r="A762" s="197"/>
      <c r="B762" s="197"/>
      <c r="C762" s="186"/>
      <c r="D762" s="197"/>
    </row>
    <row r="763" spans="1:4" ht="26.25" customHeight="1">
      <c r="A763" s="197"/>
      <c r="B763" s="197"/>
      <c r="C763" s="186"/>
      <c r="D763" s="197"/>
    </row>
    <row r="764" spans="1:4" ht="26.25" customHeight="1">
      <c r="A764" s="197"/>
      <c r="B764" s="197"/>
      <c r="C764" s="186"/>
      <c r="D764" s="197"/>
    </row>
    <row r="765" spans="1:4" ht="26.25" customHeight="1">
      <c r="A765" s="197"/>
      <c r="B765" s="197"/>
      <c r="C765" s="186"/>
      <c r="D765" s="197"/>
    </row>
    <row r="766" spans="1:4" ht="26.25" customHeight="1">
      <c r="A766" s="197"/>
      <c r="B766" s="197"/>
      <c r="C766" s="186"/>
      <c r="D766" s="197"/>
    </row>
    <row r="767" spans="1:4" ht="26.25" customHeight="1">
      <c r="A767" s="197"/>
      <c r="B767" s="197"/>
      <c r="C767" s="186"/>
      <c r="D767" s="197"/>
    </row>
    <row r="768" spans="1:4" ht="26.25" customHeight="1">
      <c r="A768" s="197"/>
      <c r="B768" s="197"/>
      <c r="C768" s="186"/>
      <c r="D768" s="197"/>
    </row>
    <row r="769" spans="1:4" ht="26.25" customHeight="1">
      <c r="A769" s="197"/>
      <c r="B769" s="197"/>
      <c r="C769" s="186"/>
      <c r="D769" s="197"/>
    </row>
    <row r="770" spans="1:4" ht="26.25" customHeight="1">
      <c r="A770" s="197"/>
      <c r="B770" s="197"/>
      <c r="C770" s="186"/>
      <c r="D770" s="197"/>
    </row>
    <row r="771" spans="1:4" ht="26.25" customHeight="1">
      <c r="A771" s="197"/>
      <c r="B771" s="197"/>
      <c r="C771" s="186"/>
      <c r="D771" s="197"/>
    </row>
    <row r="772" spans="1:4" ht="26.25" customHeight="1">
      <c r="A772" s="197"/>
      <c r="B772" s="197"/>
      <c r="C772" s="186"/>
      <c r="D772" s="197"/>
    </row>
    <row r="773" spans="1:4" ht="26.25" customHeight="1">
      <c r="A773" s="197"/>
      <c r="B773" s="197"/>
      <c r="C773" s="186"/>
      <c r="D773" s="197"/>
    </row>
    <row r="774" spans="1:4" ht="26.25" customHeight="1">
      <c r="A774" s="197"/>
      <c r="B774" s="197"/>
      <c r="C774" s="186"/>
      <c r="D774" s="197"/>
    </row>
    <row r="775" spans="1:4" ht="26.25" customHeight="1">
      <c r="A775" s="197"/>
      <c r="B775" s="197"/>
      <c r="C775" s="186"/>
      <c r="D775" s="197"/>
    </row>
    <row r="776" spans="1:4" ht="26.25" customHeight="1">
      <c r="A776" s="197"/>
      <c r="B776" s="197"/>
      <c r="C776" s="186"/>
      <c r="D776" s="197"/>
    </row>
    <row r="777" spans="1:4" ht="26.25" customHeight="1">
      <c r="A777" s="197"/>
      <c r="B777" s="197"/>
      <c r="C777" s="186"/>
      <c r="D777" s="197"/>
    </row>
    <row r="778" spans="1:4" ht="26.25" customHeight="1">
      <c r="A778" s="197"/>
      <c r="B778" s="197"/>
      <c r="C778" s="186"/>
      <c r="D778" s="197"/>
    </row>
    <row r="779" spans="1:4" ht="26.25" customHeight="1">
      <c r="A779" s="197"/>
      <c r="B779" s="197"/>
      <c r="C779" s="186"/>
      <c r="D779" s="197"/>
    </row>
    <row r="780" spans="1:4" ht="26.25" customHeight="1">
      <c r="A780" s="197"/>
      <c r="B780" s="197"/>
      <c r="C780" s="186"/>
      <c r="D780" s="197"/>
    </row>
    <row r="781" spans="1:4" ht="26.25" customHeight="1">
      <c r="A781" s="197"/>
      <c r="B781" s="197"/>
      <c r="C781" s="186"/>
      <c r="D781" s="197"/>
    </row>
    <row r="782" spans="1:4" ht="26.25" customHeight="1">
      <c r="A782" s="197"/>
      <c r="B782" s="197"/>
      <c r="C782" s="186"/>
      <c r="D782" s="197"/>
    </row>
    <row r="783" spans="1:4" ht="26.25" customHeight="1">
      <c r="A783" s="197"/>
      <c r="B783" s="197"/>
      <c r="C783" s="186"/>
      <c r="D783" s="197"/>
    </row>
    <row r="784" spans="1:4" ht="26.25" customHeight="1">
      <c r="A784" s="197"/>
      <c r="B784" s="197"/>
      <c r="C784" s="186"/>
      <c r="D784" s="197"/>
    </row>
    <row r="785" spans="1:4" ht="26.25" customHeight="1">
      <c r="A785" s="197"/>
      <c r="B785" s="197"/>
      <c r="C785" s="186"/>
      <c r="D785" s="197"/>
    </row>
    <row r="786" spans="1:4" ht="26.25" customHeight="1">
      <c r="A786" s="197"/>
      <c r="B786" s="197"/>
      <c r="C786" s="186"/>
      <c r="D786" s="197"/>
    </row>
    <row r="787" spans="1:4" ht="26.25" customHeight="1">
      <c r="A787" s="197"/>
      <c r="B787" s="197"/>
      <c r="C787" s="186"/>
      <c r="D787" s="197"/>
    </row>
    <row r="788" spans="1:4" ht="26.25" customHeight="1">
      <c r="A788" s="197"/>
      <c r="B788" s="197"/>
      <c r="C788" s="186"/>
      <c r="D788" s="197"/>
    </row>
    <row r="789" spans="1:4" ht="26.25" customHeight="1">
      <c r="A789" s="197"/>
      <c r="B789" s="197"/>
      <c r="C789" s="186"/>
      <c r="D789" s="197"/>
    </row>
    <row r="790" spans="1:4" ht="26.25" customHeight="1">
      <c r="A790" s="197"/>
      <c r="B790" s="197"/>
      <c r="C790" s="186"/>
      <c r="D790" s="197"/>
    </row>
    <row r="791" spans="1:4" ht="26.25" customHeight="1">
      <c r="A791" s="197"/>
      <c r="B791" s="197"/>
      <c r="C791" s="186"/>
      <c r="D791" s="197"/>
    </row>
    <row r="792" spans="1:4" ht="26.25" customHeight="1">
      <c r="A792" s="197"/>
      <c r="B792" s="197"/>
      <c r="C792" s="186"/>
      <c r="D792" s="197"/>
    </row>
    <row r="793" spans="1:4" ht="26.25" customHeight="1">
      <c r="A793" s="197"/>
      <c r="B793" s="197"/>
      <c r="C793" s="186"/>
      <c r="D793" s="197"/>
    </row>
    <row r="794" spans="1:4" ht="26.25" customHeight="1">
      <c r="A794" s="197"/>
      <c r="B794" s="197"/>
      <c r="C794" s="186"/>
      <c r="D794" s="197"/>
    </row>
    <row r="795" spans="1:4" ht="26.25" customHeight="1">
      <c r="A795" s="197"/>
      <c r="B795" s="197"/>
      <c r="C795" s="186"/>
      <c r="D795" s="197"/>
    </row>
    <row r="796" spans="1:4" ht="26.25" customHeight="1">
      <c r="A796" s="197"/>
      <c r="B796" s="197"/>
      <c r="C796" s="186"/>
      <c r="D796" s="197"/>
    </row>
    <row r="797" spans="1:4" ht="26.25" customHeight="1">
      <c r="A797" s="197"/>
      <c r="B797" s="197"/>
      <c r="C797" s="186"/>
      <c r="D797" s="197"/>
    </row>
    <row r="798" spans="1:4" ht="26.25" customHeight="1">
      <c r="A798" s="197"/>
      <c r="B798" s="197"/>
      <c r="C798" s="186"/>
      <c r="D798" s="197"/>
    </row>
    <row r="799" spans="1:4" ht="26.25" customHeight="1">
      <c r="A799" s="197"/>
      <c r="B799" s="197"/>
      <c r="C799" s="186"/>
      <c r="D799" s="197"/>
    </row>
    <row r="800" spans="1:4" ht="26.25" customHeight="1">
      <c r="A800" s="197"/>
      <c r="B800" s="197"/>
      <c r="C800" s="186"/>
      <c r="D800" s="197"/>
    </row>
    <row r="801" spans="1:4" ht="26.25" customHeight="1">
      <c r="A801" s="197"/>
      <c r="B801" s="197"/>
      <c r="C801" s="186"/>
      <c r="D801" s="197"/>
    </row>
    <row r="802" spans="1:4" ht="26.25" customHeight="1">
      <c r="A802" s="197"/>
      <c r="B802" s="197"/>
      <c r="C802" s="186"/>
      <c r="D802" s="197"/>
    </row>
    <row r="803" spans="1:4" ht="26.25" customHeight="1">
      <c r="A803" s="197"/>
      <c r="B803" s="197"/>
      <c r="C803" s="186"/>
      <c r="D803" s="197"/>
    </row>
    <row r="804" spans="1:4" ht="26.25" customHeight="1">
      <c r="A804" s="197"/>
      <c r="B804" s="197"/>
      <c r="C804" s="186"/>
      <c r="D804" s="197"/>
    </row>
    <row r="805" spans="1:4" ht="26.25" customHeight="1">
      <c r="A805" s="197"/>
      <c r="B805" s="197"/>
      <c r="C805" s="186"/>
      <c r="D805" s="197"/>
    </row>
    <row r="806" spans="1:4" ht="26.25" customHeight="1">
      <c r="A806" s="197"/>
      <c r="B806" s="197"/>
      <c r="C806" s="186"/>
      <c r="D806" s="197"/>
    </row>
    <row r="807" spans="1:4" ht="26.25" customHeight="1">
      <c r="A807" s="197"/>
      <c r="B807" s="197"/>
      <c r="C807" s="186"/>
      <c r="D807" s="197"/>
    </row>
    <row r="808" spans="1:4" ht="26.25" customHeight="1">
      <c r="A808" s="197"/>
      <c r="B808" s="197"/>
      <c r="C808" s="186"/>
      <c r="D808" s="197"/>
    </row>
    <row r="809" spans="1:4" ht="26.25" customHeight="1">
      <c r="A809" s="197"/>
      <c r="B809" s="197"/>
      <c r="C809" s="186"/>
      <c r="D809" s="197"/>
    </row>
    <row r="810" spans="1:4" ht="26.25" customHeight="1">
      <c r="A810" s="197"/>
      <c r="B810" s="197"/>
      <c r="C810" s="186"/>
      <c r="D810" s="197"/>
    </row>
    <row r="811" spans="1:4" ht="26.25" customHeight="1">
      <c r="A811" s="197"/>
      <c r="B811" s="197"/>
      <c r="C811" s="186"/>
      <c r="D811" s="197"/>
    </row>
    <row r="812" spans="1:4" ht="26.25" customHeight="1">
      <c r="A812" s="197"/>
      <c r="B812" s="197"/>
      <c r="C812" s="186"/>
      <c r="D812" s="197"/>
    </row>
    <row r="813" spans="1:4" ht="26.25" customHeight="1">
      <c r="A813" s="197"/>
      <c r="B813" s="197"/>
      <c r="C813" s="186"/>
      <c r="D813" s="197"/>
    </row>
    <row r="814" spans="1:4" ht="26.25" customHeight="1">
      <c r="A814" s="197"/>
      <c r="B814" s="197"/>
      <c r="C814" s="186"/>
      <c r="D814" s="197"/>
    </row>
    <row r="815" spans="1:4" ht="26.25" customHeight="1">
      <c r="A815" s="197"/>
      <c r="B815" s="197"/>
      <c r="C815" s="186"/>
      <c r="D815" s="197"/>
    </row>
    <row r="816" spans="1:4" ht="26.25" customHeight="1">
      <c r="A816" s="197"/>
      <c r="B816" s="197"/>
      <c r="C816" s="186"/>
      <c r="D816" s="197"/>
    </row>
    <row r="817" spans="1:4" ht="26.25" customHeight="1">
      <c r="A817" s="197"/>
      <c r="B817" s="197"/>
      <c r="C817" s="186"/>
      <c r="D817" s="197"/>
    </row>
    <row r="818" spans="1:4" ht="26.25" customHeight="1">
      <c r="A818" s="197"/>
      <c r="B818" s="197"/>
      <c r="C818" s="186"/>
      <c r="D818" s="197"/>
    </row>
    <row r="819" spans="1:4" ht="26.25" customHeight="1">
      <c r="A819" s="197"/>
      <c r="B819" s="197"/>
      <c r="C819" s="186"/>
      <c r="D819" s="197"/>
    </row>
    <row r="820" spans="1:4" ht="26.25" customHeight="1">
      <c r="A820" s="197"/>
      <c r="B820" s="197"/>
      <c r="C820" s="186"/>
      <c r="D820" s="197"/>
    </row>
    <row r="821" spans="1:4" ht="26.25" customHeight="1">
      <c r="A821" s="197"/>
      <c r="B821" s="197"/>
      <c r="C821" s="186"/>
      <c r="D821" s="197"/>
    </row>
    <row r="822" spans="1:4" ht="26.25" customHeight="1">
      <c r="A822" s="197"/>
      <c r="B822" s="197"/>
      <c r="C822" s="186"/>
      <c r="D822" s="197"/>
    </row>
    <row r="823" spans="1:4" ht="26.25" customHeight="1">
      <c r="A823" s="197"/>
      <c r="B823" s="197"/>
      <c r="C823" s="186"/>
      <c r="D823" s="197"/>
    </row>
    <row r="824" spans="1:4" ht="26.25" customHeight="1">
      <c r="A824" s="197"/>
      <c r="B824" s="197"/>
      <c r="C824" s="186"/>
      <c r="D824" s="197"/>
    </row>
    <row r="825" spans="1:4" ht="26.25" customHeight="1">
      <c r="A825" s="197"/>
      <c r="B825" s="197"/>
      <c r="C825" s="186"/>
      <c r="D825" s="197"/>
    </row>
    <row r="826" spans="1:4" ht="26.25" customHeight="1">
      <c r="A826" s="197"/>
      <c r="B826" s="197"/>
      <c r="C826" s="186"/>
      <c r="D826" s="197"/>
    </row>
    <row r="827" spans="1:4" ht="26.25" customHeight="1">
      <c r="A827" s="197"/>
      <c r="B827" s="197"/>
      <c r="C827" s="186"/>
      <c r="D827" s="197"/>
    </row>
    <row r="828" spans="1:4" ht="26.25" customHeight="1">
      <c r="A828" s="197"/>
      <c r="B828" s="197"/>
      <c r="C828" s="186"/>
      <c r="D828" s="197"/>
    </row>
    <row r="829" spans="1:4" ht="26.25" customHeight="1">
      <c r="A829" s="197"/>
      <c r="B829" s="197"/>
      <c r="C829" s="186"/>
      <c r="D829" s="197"/>
    </row>
    <row r="830" spans="1:4" ht="26.25" customHeight="1">
      <c r="A830" s="197"/>
      <c r="B830" s="197"/>
      <c r="C830" s="186"/>
      <c r="D830" s="197"/>
    </row>
    <row r="831" spans="1:4" ht="26.25" customHeight="1">
      <c r="A831" s="197"/>
      <c r="B831" s="197"/>
      <c r="C831" s="186"/>
      <c r="D831" s="197"/>
    </row>
    <row r="832" spans="1:4" ht="26.25" customHeight="1">
      <c r="A832" s="197"/>
      <c r="B832" s="197"/>
      <c r="C832" s="186"/>
      <c r="D832" s="197"/>
    </row>
    <row r="833" spans="1:4" ht="26.25" customHeight="1">
      <c r="A833" s="197"/>
      <c r="B833" s="197"/>
      <c r="C833" s="186"/>
      <c r="D833" s="197"/>
    </row>
    <row r="834" spans="1:4" ht="26.25" customHeight="1">
      <c r="A834" s="197"/>
      <c r="B834" s="197"/>
      <c r="C834" s="186"/>
      <c r="D834" s="197"/>
    </row>
    <row r="835" spans="1:4" ht="26.25" customHeight="1">
      <c r="A835" s="197"/>
      <c r="B835" s="197"/>
      <c r="C835" s="186"/>
      <c r="D835" s="197"/>
    </row>
    <row r="836" spans="1:4" ht="26.25" customHeight="1">
      <c r="A836" s="197"/>
      <c r="B836" s="197"/>
      <c r="C836" s="186"/>
      <c r="D836" s="197"/>
    </row>
    <row r="837" spans="1:4" ht="26.25" customHeight="1">
      <c r="A837" s="197"/>
      <c r="B837" s="197"/>
      <c r="C837" s="186"/>
      <c r="D837" s="197"/>
    </row>
    <row r="838" spans="1:4" ht="26.25" customHeight="1">
      <c r="A838" s="197"/>
      <c r="B838" s="197"/>
      <c r="C838" s="186"/>
      <c r="D838" s="197"/>
    </row>
    <row r="839" spans="1:4" ht="26.25" customHeight="1">
      <c r="A839" s="197"/>
      <c r="B839" s="197"/>
      <c r="C839" s="186"/>
      <c r="D839" s="197"/>
    </row>
    <row r="840" spans="1:4" ht="26.25" customHeight="1">
      <c r="A840" s="197"/>
      <c r="B840" s="197"/>
      <c r="C840" s="186"/>
      <c r="D840" s="197"/>
    </row>
    <row r="841" spans="1:4" ht="26.25" customHeight="1">
      <c r="A841" s="197"/>
      <c r="B841" s="197"/>
      <c r="C841" s="186"/>
      <c r="D841" s="197"/>
    </row>
    <row r="842" spans="1:4" ht="26.25" customHeight="1">
      <c r="A842" s="197"/>
      <c r="B842" s="197"/>
      <c r="C842" s="186"/>
      <c r="D842" s="197"/>
    </row>
    <row r="843" spans="1:4" ht="26.25" customHeight="1">
      <c r="A843" s="197"/>
      <c r="B843" s="197"/>
      <c r="C843" s="186"/>
      <c r="D843" s="197"/>
    </row>
    <row r="844" spans="1:4" ht="26.25" customHeight="1">
      <c r="A844" s="197"/>
      <c r="B844" s="197"/>
      <c r="C844" s="186"/>
      <c r="D844" s="197"/>
    </row>
    <row r="845" spans="1:4" ht="26.25" customHeight="1">
      <c r="A845" s="197"/>
      <c r="B845" s="197"/>
      <c r="C845" s="186"/>
      <c r="D845" s="197"/>
    </row>
    <row r="846" spans="1:4" ht="26.25" customHeight="1">
      <c r="A846" s="197"/>
      <c r="B846" s="197"/>
      <c r="C846" s="186"/>
      <c r="D846" s="197"/>
    </row>
    <row r="847" spans="1:4" ht="26.25" customHeight="1">
      <c r="A847" s="197"/>
      <c r="B847" s="197"/>
      <c r="C847" s="186"/>
      <c r="D847" s="197"/>
    </row>
    <row r="848" spans="1:4" ht="26.25" customHeight="1">
      <c r="A848" s="197"/>
      <c r="B848" s="197"/>
      <c r="C848" s="186"/>
      <c r="D848" s="197"/>
    </row>
    <row r="849" spans="1:4" ht="26.25" customHeight="1">
      <c r="A849" s="197"/>
      <c r="B849" s="197"/>
      <c r="C849" s="186"/>
      <c r="D849" s="197"/>
    </row>
    <row r="850" spans="1:4" ht="26.25" customHeight="1">
      <c r="A850" s="197"/>
      <c r="B850" s="197"/>
      <c r="C850" s="186"/>
      <c r="D850" s="197"/>
    </row>
    <row r="851" spans="1:4" ht="26.25" customHeight="1">
      <c r="A851" s="197"/>
      <c r="B851" s="197"/>
      <c r="C851" s="186"/>
      <c r="D851" s="197"/>
    </row>
    <row r="852" spans="1:4" ht="26.25" customHeight="1">
      <c r="A852" s="197"/>
      <c r="B852" s="197"/>
      <c r="C852" s="186"/>
      <c r="D852" s="197"/>
    </row>
    <row r="853" spans="1:4" ht="26.25" customHeight="1">
      <c r="A853" s="197"/>
      <c r="B853" s="197"/>
      <c r="C853" s="186"/>
      <c r="D853" s="197"/>
    </row>
    <row r="854" spans="1:4" ht="26.25" customHeight="1">
      <c r="A854" s="197"/>
      <c r="B854" s="197"/>
      <c r="C854" s="186"/>
      <c r="D854" s="197"/>
    </row>
    <row r="855" spans="1:4" ht="26.25" customHeight="1">
      <c r="A855" s="197"/>
      <c r="B855" s="197"/>
      <c r="C855" s="186"/>
      <c r="D855" s="197"/>
    </row>
    <row r="856" spans="1:4" ht="26.25" customHeight="1">
      <c r="A856" s="197"/>
      <c r="B856" s="197"/>
      <c r="C856" s="186"/>
      <c r="D856" s="197"/>
    </row>
    <row r="857" spans="1:4" ht="26.25" customHeight="1">
      <c r="A857" s="197"/>
      <c r="B857" s="197"/>
      <c r="C857" s="186"/>
      <c r="D857" s="197"/>
    </row>
    <row r="858" spans="1:4" ht="26.25" customHeight="1">
      <c r="A858" s="197"/>
      <c r="B858" s="197"/>
      <c r="C858" s="186"/>
      <c r="D858" s="197"/>
    </row>
    <row r="859" spans="1:4" ht="26.25" customHeight="1">
      <c r="A859" s="197"/>
      <c r="B859" s="197"/>
      <c r="C859" s="186"/>
      <c r="D859" s="197"/>
    </row>
    <row r="860" spans="1:4" ht="26.25" customHeight="1">
      <c r="A860" s="197"/>
      <c r="B860" s="197"/>
      <c r="C860" s="186"/>
      <c r="D860" s="197"/>
    </row>
    <row r="861" spans="1:4" ht="26.25" customHeight="1">
      <c r="A861" s="197"/>
      <c r="B861" s="197"/>
      <c r="C861" s="186"/>
      <c r="D861" s="197"/>
    </row>
    <row r="862" spans="1:4" ht="26.25" customHeight="1">
      <c r="A862" s="197"/>
      <c r="B862" s="197"/>
      <c r="C862" s="186"/>
      <c r="D862" s="197"/>
    </row>
    <row r="863" spans="1:4" ht="26.25" customHeight="1">
      <c r="A863" s="197"/>
      <c r="B863" s="197"/>
      <c r="C863" s="186"/>
      <c r="D863" s="197"/>
    </row>
    <row r="864" spans="1:4" ht="26.25" customHeight="1">
      <c r="A864" s="197"/>
      <c r="B864" s="197"/>
      <c r="C864" s="186"/>
      <c r="D864" s="197"/>
    </row>
    <row r="865" spans="1:4" ht="26.25" customHeight="1">
      <c r="A865" s="197"/>
      <c r="B865" s="197"/>
      <c r="C865" s="186"/>
      <c r="D865" s="197"/>
    </row>
    <row r="866" spans="1:4" ht="26.25" customHeight="1">
      <c r="A866" s="197"/>
      <c r="B866" s="197"/>
      <c r="C866" s="186"/>
      <c r="D866" s="197"/>
    </row>
    <row r="867" spans="1:4" ht="26.25" customHeight="1">
      <c r="A867" s="197"/>
      <c r="B867" s="197"/>
      <c r="C867" s="186"/>
      <c r="D867" s="197"/>
    </row>
    <row r="868" spans="1:4" ht="26.25" customHeight="1">
      <c r="A868" s="197"/>
      <c r="B868" s="197"/>
      <c r="C868" s="186"/>
      <c r="D868" s="197"/>
    </row>
    <row r="869" spans="1:4" ht="26.25" customHeight="1">
      <c r="A869" s="197"/>
      <c r="B869" s="197"/>
      <c r="C869" s="186"/>
      <c r="D869" s="197"/>
    </row>
    <row r="870" spans="1:4" ht="26.25" customHeight="1">
      <c r="A870" s="197"/>
      <c r="B870" s="197"/>
      <c r="C870" s="186"/>
      <c r="D870" s="197"/>
    </row>
    <row r="871" spans="1:4" ht="26.25" customHeight="1">
      <c r="A871" s="197"/>
      <c r="B871" s="197"/>
      <c r="C871" s="186"/>
      <c r="D871" s="197"/>
    </row>
    <row r="872" spans="1:4" ht="26.25" customHeight="1">
      <c r="A872" s="197"/>
      <c r="B872" s="197"/>
      <c r="C872" s="186"/>
      <c r="D872" s="197"/>
    </row>
    <row r="873" spans="1:4" ht="26.25" customHeight="1">
      <c r="A873" s="197"/>
      <c r="B873" s="197"/>
      <c r="C873" s="186"/>
      <c r="D873" s="197"/>
    </row>
    <row r="874" spans="1:4" ht="26.25" customHeight="1">
      <c r="A874" s="197"/>
      <c r="B874" s="197"/>
      <c r="C874" s="186"/>
      <c r="D874" s="197"/>
    </row>
    <row r="875" spans="1:4" ht="26.25" customHeight="1">
      <c r="A875" s="197"/>
      <c r="B875" s="197"/>
      <c r="C875" s="186"/>
      <c r="D875" s="197"/>
    </row>
    <row r="876" spans="1:4" ht="26.25" customHeight="1">
      <c r="A876" s="197"/>
      <c r="B876" s="197"/>
      <c r="C876" s="186"/>
      <c r="D876" s="197"/>
    </row>
    <row r="877" spans="1:4" ht="26.25" customHeight="1">
      <c r="A877" s="197"/>
      <c r="B877" s="197"/>
      <c r="C877" s="186"/>
      <c r="D877" s="197"/>
    </row>
    <row r="878" spans="1:4" ht="26.25" customHeight="1">
      <c r="A878" s="197"/>
      <c r="B878" s="197"/>
      <c r="C878" s="186"/>
      <c r="D878" s="197"/>
    </row>
    <row r="879" spans="1:4" ht="26.25" customHeight="1">
      <c r="A879" s="197"/>
      <c r="B879" s="197"/>
      <c r="C879" s="186"/>
      <c r="D879" s="197"/>
    </row>
    <row r="880" spans="1:4" ht="26.25" customHeight="1">
      <c r="A880" s="197"/>
      <c r="B880" s="197"/>
      <c r="C880" s="186"/>
      <c r="D880" s="197"/>
    </row>
    <row r="881" spans="1:4" ht="26.25" customHeight="1">
      <c r="A881" s="197"/>
      <c r="B881" s="197"/>
      <c r="C881" s="186"/>
      <c r="D881" s="197"/>
    </row>
    <row r="882" spans="1:4" ht="26.25" customHeight="1">
      <c r="A882" s="197"/>
      <c r="B882" s="197"/>
      <c r="C882" s="186"/>
      <c r="D882" s="197"/>
    </row>
    <row r="883" spans="1:4" ht="26.25" customHeight="1">
      <c r="A883" s="197"/>
      <c r="B883" s="197"/>
      <c r="C883" s="186"/>
      <c r="D883" s="197"/>
    </row>
    <row r="884" spans="1:4" ht="26.25" customHeight="1">
      <c r="A884" s="197"/>
      <c r="B884" s="197"/>
      <c r="C884" s="186"/>
      <c r="D884" s="197"/>
    </row>
    <row r="885" spans="1:4" ht="26.25" customHeight="1">
      <c r="A885" s="197"/>
      <c r="B885" s="197"/>
      <c r="C885" s="186"/>
      <c r="D885" s="197"/>
    </row>
    <row r="886" spans="1:4" ht="26.25" customHeight="1">
      <c r="A886" s="197"/>
      <c r="B886" s="197"/>
      <c r="C886" s="186"/>
      <c r="D886" s="197"/>
    </row>
    <row r="887" spans="1:4" ht="26.25" customHeight="1">
      <c r="A887" s="197"/>
      <c r="B887" s="197"/>
      <c r="C887" s="186"/>
      <c r="D887" s="197"/>
    </row>
    <row r="888" spans="1:4" ht="26.25" customHeight="1">
      <c r="A888" s="197"/>
      <c r="B888" s="197"/>
      <c r="C888" s="186"/>
      <c r="D888" s="197"/>
    </row>
    <row r="889" spans="1:4" ht="26.25" customHeight="1">
      <c r="A889" s="197"/>
      <c r="B889" s="197"/>
      <c r="C889" s="186"/>
      <c r="D889" s="197"/>
    </row>
    <row r="890" spans="1:4" ht="26.25" customHeight="1">
      <c r="A890" s="197"/>
      <c r="B890" s="197"/>
      <c r="C890" s="186"/>
      <c r="D890" s="197"/>
    </row>
    <row r="891" spans="1:4" ht="26.25" customHeight="1">
      <c r="A891" s="197"/>
      <c r="B891" s="197"/>
      <c r="C891" s="186"/>
      <c r="D891" s="197"/>
    </row>
    <row r="892" spans="1:4" ht="26.25" customHeight="1">
      <c r="A892" s="197"/>
      <c r="B892" s="197"/>
      <c r="C892" s="186"/>
      <c r="D892" s="197"/>
    </row>
    <row r="893" spans="1:4" ht="26.25" customHeight="1">
      <c r="A893" s="197"/>
      <c r="B893" s="197"/>
      <c r="C893" s="186"/>
      <c r="D893" s="197"/>
    </row>
    <row r="894" spans="1:4" ht="26.25" customHeight="1">
      <c r="A894" s="197"/>
      <c r="B894" s="197"/>
      <c r="C894" s="186"/>
      <c r="D894" s="197"/>
    </row>
    <row r="895" spans="1:4" ht="26.25" customHeight="1">
      <c r="A895" s="197"/>
      <c r="B895" s="197"/>
      <c r="C895" s="186"/>
      <c r="D895" s="197"/>
    </row>
    <row r="896" spans="1:4" ht="26.25" customHeight="1">
      <c r="A896" s="197"/>
      <c r="B896" s="197"/>
      <c r="C896" s="186"/>
      <c r="D896" s="197"/>
    </row>
    <row r="897" spans="1:4" ht="26.25" customHeight="1">
      <c r="A897" s="197"/>
      <c r="B897" s="197"/>
      <c r="C897" s="186"/>
      <c r="D897" s="197"/>
    </row>
    <row r="898" spans="1:4" ht="26.25" customHeight="1">
      <c r="A898" s="197"/>
      <c r="B898" s="197"/>
      <c r="C898" s="186"/>
      <c r="D898" s="197"/>
    </row>
    <row r="899" spans="1:4" ht="26.25" customHeight="1">
      <c r="A899" s="197"/>
      <c r="B899" s="197"/>
      <c r="C899" s="186"/>
      <c r="D899" s="197"/>
    </row>
    <row r="900" spans="1:4" ht="26.25" customHeight="1">
      <c r="A900" s="197"/>
      <c r="B900" s="197"/>
      <c r="C900" s="186"/>
      <c r="D900" s="197"/>
    </row>
    <row r="901" spans="1:4" ht="26.25" customHeight="1">
      <c r="A901" s="197"/>
      <c r="B901" s="197"/>
      <c r="C901" s="186"/>
      <c r="D901" s="197"/>
    </row>
    <row r="902" spans="1:4" ht="26.25" customHeight="1">
      <c r="A902" s="197"/>
      <c r="B902" s="197"/>
      <c r="C902" s="186"/>
      <c r="D902" s="197"/>
    </row>
    <row r="903" spans="1:4" ht="26.25" customHeight="1">
      <c r="A903" s="197"/>
      <c r="B903" s="197"/>
      <c r="C903" s="186"/>
      <c r="D903" s="197"/>
    </row>
    <row r="904" spans="1:4" ht="26.25" customHeight="1">
      <c r="A904" s="197"/>
      <c r="B904" s="197"/>
      <c r="C904" s="186"/>
      <c r="D904" s="197"/>
    </row>
    <row r="905" spans="1:4" ht="26.25" customHeight="1">
      <c r="A905" s="197"/>
      <c r="B905" s="197"/>
      <c r="C905" s="186"/>
      <c r="D905" s="197"/>
    </row>
    <row r="906" spans="1:4" ht="26.25" customHeight="1">
      <c r="A906" s="197"/>
      <c r="B906" s="197"/>
      <c r="C906" s="186"/>
      <c r="D906" s="197"/>
    </row>
    <row r="907" spans="1:4" ht="26.25" customHeight="1">
      <c r="A907" s="197"/>
      <c r="B907" s="197"/>
      <c r="C907" s="186"/>
      <c r="D907" s="197"/>
    </row>
    <row r="908" spans="1:4" ht="26.25" customHeight="1">
      <c r="A908" s="197"/>
      <c r="B908" s="197"/>
      <c r="C908" s="186"/>
      <c r="D908" s="197"/>
    </row>
    <row r="909" spans="1:4" ht="26.25" customHeight="1">
      <c r="A909" s="197"/>
      <c r="B909" s="197"/>
      <c r="C909" s="186"/>
      <c r="D909" s="197"/>
    </row>
    <row r="910" spans="1:4" ht="26.25" customHeight="1">
      <c r="A910" s="197"/>
      <c r="B910" s="197"/>
      <c r="C910" s="186"/>
      <c r="D910" s="197"/>
    </row>
    <row r="911" spans="1:4" ht="26.25" customHeight="1">
      <c r="A911" s="197"/>
      <c r="B911" s="197"/>
      <c r="C911" s="186"/>
      <c r="D911" s="197"/>
    </row>
    <row r="912" spans="1:4" ht="26.25" customHeight="1">
      <c r="A912" s="197"/>
      <c r="B912" s="197"/>
      <c r="C912" s="186"/>
      <c r="D912" s="197"/>
    </row>
    <row r="913" spans="1:4" ht="26.25" customHeight="1">
      <c r="A913" s="197"/>
      <c r="B913" s="197"/>
      <c r="C913" s="186"/>
      <c r="D913" s="197"/>
    </row>
    <row r="914" spans="1:4" ht="26.25" customHeight="1">
      <c r="A914" s="197"/>
      <c r="B914" s="197"/>
      <c r="C914" s="186"/>
      <c r="D914" s="197"/>
    </row>
    <row r="915" spans="1:4" ht="26.25" customHeight="1">
      <c r="A915" s="197"/>
      <c r="B915" s="197"/>
      <c r="C915" s="186"/>
      <c r="D915" s="197"/>
    </row>
    <row r="916" spans="1:4" ht="26.25" customHeight="1">
      <c r="A916" s="197"/>
      <c r="B916" s="197"/>
      <c r="C916" s="186"/>
      <c r="D916" s="197"/>
    </row>
    <row r="917" spans="1:4" ht="26.25" customHeight="1">
      <c r="A917" s="197"/>
      <c r="B917" s="197"/>
      <c r="C917" s="186"/>
      <c r="D917" s="197"/>
    </row>
    <row r="918" spans="1:4" ht="26.25" customHeight="1">
      <c r="A918" s="197"/>
      <c r="B918" s="197"/>
      <c r="C918" s="186"/>
      <c r="D918" s="197"/>
    </row>
    <row r="919" spans="1:4" ht="26.25" customHeight="1">
      <c r="A919" s="197"/>
      <c r="B919" s="197"/>
      <c r="C919" s="186"/>
      <c r="D919" s="197"/>
    </row>
    <row r="920" spans="1:4" ht="26.25" customHeight="1">
      <c r="A920" s="197"/>
      <c r="B920" s="197"/>
      <c r="C920" s="186"/>
      <c r="D920" s="197"/>
    </row>
    <row r="921" spans="1:4" ht="26.25" customHeight="1">
      <c r="A921" s="197"/>
      <c r="B921" s="197"/>
      <c r="C921" s="186"/>
      <c r="D921" s="197"/>
    </row>
    <row r="922" spans="1:4" ht="26.25" customHeight="1">
      <c r="A922" s="197"/>
      <c r="B922" s="197"/>
      <c r="C922" s="186"/>
      <c r="D922" s="197"/>
    </row>
    <row r="923" spans="1:4" ht="26.25" customHeight="1">
      <c r="A923" s="197"/>
      <c r="B923" s="197"/>
      <c r="C923" s="186"/>
      <c r="D923" s="197"/>
    </row>
    <row r="924" spans="1:4" ht="26.25" customHeight="1">
      <c r="A924" s="197"/>
      <c r="B924" s="197"/>
      <c r="C924" s="186"/>
      <c r="D924" s="197"/>
    </row>
    <row r="925" spans="1:4" ht="26.25" customHeight="1">
      <c r="A925" s="197"/>
      <c r="B925" s="197"/>
      <c r="C925" s="186"/>
      <c r="D925" s="197"/>
    </row>
    <row r="926" spans="1:4" ht="26.25" customHeight="1">
      <c r="A926" s="197"/>
      <c r="B926" s="197"/>
      <c r="C926" s="186"/>
      <c r="D926" s="197"/>
    </row>
    <row r="927" spans="1:4" ht="26.25" customHeight="1">
      <c r="A927" s="197"/>
      <c r="B927" s="197"/>
      <c r="C927" s="186"/>
      <c r="D927" s="197"/>
    </row>
    <row r="928" spans="1:4" ht="26.25" customHeight="1">
      <c r="A928" s="197"/>
      <c r="B928" s="197"/>
      <c r="C928" s="186"/>
      <c r="D928" s="197"/>
    </row>
    <row r="929" spans="1:4" ht="26.25" customHeight="1">
      <c r="A929" s="197"/>
      <c r="B929" s="197"/>
      <c r="C929" s="186"/>
      <c r="D929" s="197"/>
    </row>
    <row r="930" spans="1:4" ht="26.25" customHeight="1">
      <c r="A930" s="197"/>
      <c r="B930" s="197"/>
      <c r="C930" s="186"/>
      <c r="D930" s="197"/>
    </row>
    <row r="931" spans="1:4" ht="26.25" customHeight="1">
      <c r="A931" s="197"/>
      <c r="B931" s="197"/>
      <c r="C931" s="186"/>
      <c r="D931" s="197"/>
    </row>
    <row r="932" spans="1:4" ht="26.25" customHeight="1">
      <c r="A932" s="197"/>
      <c r="B932" s="197"/>
      <c r="C932" s="186"/>
      <c r="D932" s="197"/>
    </row>
    <row r="933" spans="1:4" ht="26.25" customHeight="1">
      <c r="A933" s="197"/>
      <c r="B933" s="197"/>
      <c r="C933" s="186"/>
      <c r="D933" s="197"/>
    </row>
    <row r="934" spans="1:4" ht="26.25" customHeight="1">
      <c r="A934" s="197"/>
      <c r="B934" s="197"/>
      <c r="C934" s="186"/>
      <c r="D934" s="197"/>
    </row>
    <row r="935" spans="1:4" ht="26.25" customHeight="1">
      <c r="A935" s="197"/>
      <c r="B935" s="197"/>
      <c r="C935" s="186"/>
      <c r="D935" s="197"/>
    </row>
    <row r="936" spans="1:4" ht="26.25" customHeight="1">
      <c r="A936" s="197"/>
      <c r="B936" s="197"/>
      <c r="C936" s="186"/>
      <c r="D936" s="197"/>
    </row>
    <row r="937" spans="1:4" ht="26.25" customHeight="1">
      <c r="A937" s="197"/>
      <c r="B937" s="197"/>
      <c r="C937" s="186"/>
      <c r="D937" s="197"/>
    </row>
    <row r="938" spans="1:4" ht="26.25" customHeight="1">
      <c r="A938" s="197"/>
      <c r="B938" s="197"/>
      <c r="C938" s="186"/>
      <c r="D938" s="197"/>
    </row>
    <row r="939" spans="1:4" ht="26.25" customHeight="1">
      <c r="A939" s="197"/>
      <c r="B939" s="197"/>
      <c r="C939" s="186"/>
      <c r="D939" s="197"/>
    </row>
    <row r="940" spans="1:4" ht="26.25" customHeight="1">
      <c r="A940" s="197"/>
      <c r="B940" s="197"/>
      <c r="C940" s="186"/>
      <c r="D940" s="197"/>
    </row>
    <row r="941" spans="1:4" ht="26.25" customHeight="1">
      <c r="A941" s="197"/>
      <c r="B941" s="197"/>
      <c r="C941" s="186"/>
      <c r="D941" s="197"/>
    </row>
    <row r="942" spans="1:4" ht="26.25" customHeight="1">
      <c r="A942" s="197"/>
      <c r="B942" s="197"/>
      <c r="C942" s="186"/>
      <c r="D942" s="197"/>
    </row>
    <row r="943" spans="1:4" ht="26.25" customHeight="1">
      <c r="A943" s="197"/>
      <c r="B943" s="197"/>
      <c r="C943" s="186"/>
      <c r="D943" s="197"/>
    </row>
    <row r="944" spans="1:4" ht="26.25" customHeight="1">
      <c r="A944" s="197"/>
      <c r="B944" s="197"/>
      <c r="C944" s="186"/>
      <c r="D944" s="197"/>
    </row>
    <row r="945" spans="1:4" ht="26.25" customHeight="1">
      <c r="A945" s="197"/>
      <c r="B945" s="197"/>
      <c r="C945" s="186"/>
      <c r="D945" s="197"/>
    </row>
    <row r="946" spans="1:4" ht="26.25" customHeight="1">
      <c r="A946" s="197"/>
      <c r="B946" s="197"/>
      <c r="C946" s="186"/>
      <c r="D946" s="197"/>
    </row>
    <row r="947" spans="1:4" ht="26.25" customHeight="1">
      <c r="A947" s="197"/>
      <c r="B947" s="197"/>
      <c r="C947" s="186"/>
      <c r="D947" s="197"/>
    </row>
    <row r="948" spans="1:4" ht="26.25" customHeight="1">
      <c r="A948" s="197"/>
      <c r="B948" s="197"/>
      <c r="C948" s="186"/>
      <c r="D948" s="197"/>
    </row>
    <row r="949" spans="1:4" ht="26.25" customHeight="1">
      <c r="A949" s="197"/>
      <c r="B949" s="197"/>
      <c r="C949" s="186"/>
      <c r="D949" s="197"/>
    </row>
    <row r="950" spans="1:4" ht="26.25" customHeight="1">
      <c r="A950" s="197"/>
      <c r="B950" s="197"/>
      <c r="C950" s="186"/>
      <c r="D950" s="197"/>
    </row>
    <row r="951" spans="1:4" ht="26.25" customHeight="1">
      <c r="A951" s="197"/>
      <c r="B951" s="197"/>
      <c r="C951" s="186"/>
      <c r="D951" s="197"/>
    </row>
    <row r="952" spans="1:4" ht="26.25" customHeight="1">
      <c r="A952" s="197"/>
      <c r="B952" s="197"/>
      <c r="C952" s="186"/>
      <c r="D952" s="197"/>
    </row>
    <row r="953" spans="1:4" ht="26.25" customHeight="1">
      <c r="A953" s="197"/>
      <c r="B953" s="197"/>
      <c r="C953" s="186"/>
      <c r="D953" s="197"/>
    </row>
    <row r="954" spans="1:4" ht="26.25" customHeight="1">
      <c r="A954" s="197"/>
      <c r="B954" s="197"/>
      <c r="C954" s="186"/>
      <c r="D954" s="197"/>
    </row>
    <row r="955" spans="1:4" ht="26.25" customHeight="1">
      <c r="A955" s="197"/>
      <c r="B955" s="197"/>
      <c r="C955" s="186"/>
      <c r="D955" s="197"/>
    </row>
    <row r="956" spans="1:4" ht="26.25" customHeight="1">
      <c r="A956" s="197"/>
      <c r="B956" s="197"/>
      <c r="C956" s="186"/>
      <c r="D956" s="197"/>
    </row>
    <row r="957" spans="1:4" ht="26.25" customHeight="1">
      <c r="A957" s="197"/>
      <c r="B957" s="197"/>
      <c r="C957" s="186"/>
      <c r="D957" s="197"/>
    </row>
    <row r="958" spans="1:4" ht="26.25" customHeight="1">
      <c r="A958" s="197"/>
      <c r="B958" s="197"/>
      <c r="C958" s="186"/>
      <c r="D958" s="197"/>
    </row>
    <row r="959" spans="1:4" ht="26.25" customHeight="1">
      <c r="A959" s="197"/>
      <c r="B959" s="197"/>
      <c r="C959" s="186"/>
      <c r="D959" s="197"/>
    </row>
    <row r="960" spans="1:4" ht="26.25" customHeight="1">
      <c r="A960" s="197"/>
      <c r="B960" s="197"/>
      <c r="C960" s="186"/>
      <c r="D960" s="197"/>
    </row>
    <row r="961" spans="1:4" ht="26.25" customHeight="1">
      <c r="A961" s="197"/>
      <c r="B961" s="197"/>
      <c r="C961" s="186"/>
      <c r="D961" s="197"/>
    </row>
    <row r="962" spans="1:4" ht="26.25" customHeight="1">
      <c r="A962" s="197"/>
      <c r="B962" s="197"/>
      <c r="C962" s="186"/>
      <c r="D962" s="197"/>
    </row>
    <row r="963" spans="1:4" ht="26.25" customHeight="1">
      <c r="A963" s="197"/>
      <c r="B963" s="197"/>
      <c r="C963" s="186"/>
      <c r="D963" s="197"/>
    </row>
    <row r="964" spans="1:4" ht="26.25" customHeight="1">
      <c r="A964" s="197"/>
      <c r="B964" s="197"/>
      <c r="C964" s="186"/>
      <c r="D964" s="197"/>
    </row>
    <row r="965" spans="1:4" ht="26.25" customHeight="1">
      <c r="A965" s="197"/>
      <c r="B965" s="197"/>
      <c r="C965" s="186"/>
      <c r="D965" s="197"/>
    </row>
    <row r="966" spans="1:4" ht="26.25" customHeight="1">
      <c r="A966" s="197"/>
      <c r="B966" s="197"/>
      <c r="C966" s="186"/>
      <c r="D966" s="197"/>
    </row>
    <row r="967" spans="1:4" ht="26.25" customHeight="1">
      <c r="A967" s="197"/>
      <c r="B967" s="197"/>
      <c r="C967" s="186"/>
      <c r="D967" s="197"/>
    </row>
    <row r="968" spans="1:4" ht="26.25" customHeight="1">
      <c r="A968" s="197"/>
      <c r="B968" s="197"/>
      <c r="C968" s="186"/>
      <c r="D968" s="197"/>
    </row>
    <row r="969" spans="1:4" ht="26.25" customHeight="1">
      <c r="A969" s="197"/>
      <c r="B969" s="197"/>
      <c r="C969" s="186"/>
      <c r="D969" s="197"/>
    </row>
    <row r="970" spans="1:4" ht="26.25" customHeight="1">
      <c r="A970" s="197"/>
      <c r="B970" s="197"/>
      <c r="C970" s="186"/>
      <c r="D970" s="197"/>
    </row>
    <row r="971" spans="1:4" ht="26.25" customHeight="1">
      <c r="A971" s="197"/>
      <c r="B971" s="197"/>
      <c r="C971" s="186"/>
      <c r="D971" s="197"/>
    </row>
    <row r="972" spans="1:4" ht="26.25" customHeight="1">
      <c r="A972" s="197"/>
      <c r="B972" s="197"/>
      <c r="C972" s="186"/>
      <c r="D972" s="197"/>
    </row>
    <row r="973" spans="1:4" ht="26.25" customHeight="1">
      <c r="A973" s="197"/>
      <c r="B973" s="197"/>
      <c r="C973" s="186"/>
      <c r="D973" s="197"/>
    </row>
    <row r="974" spans="1:4" ht="26.25" customHeight="1">
      <c r="A974" s="197"/>
      <c r="B974" s="197"/>
      <c r="C974" s="186"/>
      <c r="D974" s="197"/>
    </row>
    <row r="975" spans="1:4" ht="26.25" customHeight="1">
      <c r="A975" s="197"/>
      <c r="B975" s="197"/>
      <c r="C975" s="186"/>
      <c r="D975" s="197"/>
    </row>
    <row r="976" spans="1:4" ht="26.25" customHeight="1">
      <c r="A976" s="197"/>
      <c r="B976" s="197"/>
      <c r="C976" s="186"/>
      <c r="D976" s="197"/>
    </row>
    <row r="977" spans="1:4" ht="26.25" customHeight="1">
      <c r="A977" s="197"/>
      <c r="B977" s="197"/>
      <c r="C977" s="186"/>
      <c r="D977" s="197"/>
    </row>
    <row r="978" spans="1:4" ht="26.25" customHeight="1">
      <c r="A978" s="197"/>
      <c r="B978" s="197"/>
      <c r="C978" s="186"/>
      <c r="D978" s="197"/>
    </row>
    <row r="979" spans="1:4" ht="26.25" customHeight="1">
      <c r="A979" s="197"/>
      <c r="B979" s="197"/>
      <c r="C979" s="186"/>
      <c r="D979" s="197"/>
    </row>
    <row r="980" spans="1:4" ht="26.25" customHeight="1">
      <c r="A980" s="197"/>
      <c r="B980" s="197"/>
      <c r="C980" s="186"/>
      <c r="D980" s="197"/>
    </row>
    <row r="981" spans="1:4" ht="26.25" customHeight="1">
      <c r="A981" s="197"/>
      <c r="B981" s="197"/>
      <c r="C981" s="186"/>
      <c r="D981" s="197"/>
    </row>
    <row r="982" spans="1:4" ht="26.25" customHeight="1">
      <c r="A982" s="197"/>
      <c r="B982" s="197"/>
      <c r="C982" s="186"/>
      <c r="D982" s="197"/>
    </row>
    <row r="983" spans="1:4" ht="26.25" customHeight="1">
      <c r="A983" s="197"/>
      <c r="B983" s="197"/>
      <c r="C983" s="186"/>
      <c r="D983" s="197"/>
    </row>
    <row r="984" spans="1:4" ht="26.25" customHeight="1">
      <c r="A984" s="197"/>
      <c r="B984" s="197"/>
      <c r="C984" s="186"/>
      <c r="D984" s="197"/>
    </row>
    <row r="985" spans="1:4" ht="26.25" customHeight="1">
      <c r="A985" s="197"/>
      <c r="B985" s="197"/>
      <c r="C985" s="186"/>
      <c r="D985" s="197"/>
    </row>
    <row r="986" spans="1:4" ht="26.25" customHeight="1">
      <c r="A986" s="197"/>
      <c r="B986" s="197"/>
      <c r="C986" s="186"/>
      <c r="D986" s="197"/>
    </row>
    <row r="987" spans="1:4" ht="26.25" customHeight="1">
      <c r="A987" s="197"/>
      <c r="B987" s="197"/>
      <c r="C987" s="186"/>
      <c r="D987" s="197"/>
    </row>
    <row r="988" spans="1:4" ht="26.25" customHeight="1">
      <c r="A988" s="197"/>
      <c r="B988" s="197"/>
      <c r="C988" s="186"/>
      <c r="D988" s="197"/>
    </row>
    <row r="989" spans="1:4" ht="26.25" customHeight="1">
      <c r="A989" s="197"/>
      <c r="B989" s="197"/>
      <c r="C989" s="186"/>
      <c r="D989" s="197"/>
    </row>
    <row r="990" spans="1:4" ht="26.25" customHeight="1">
      <c r="A990" s="197"/>
      <c r="B990" s="197"/>
      <c r="C990" s="186"/>
      <c r="D990" s="197"/>
    </row>
    <row r="991" spans="1:4" ht="26.25" customHeight="1">
      <c r="A991" s="197"/>
      <c r="B991" s="197"/>
      <c r="C991" s="186"/>
      <c r="D991" s="197"/>
    </row>
    <row r="992" spans="1:4" ht="26.25" customHeight="1">
      <c r="A992" s="197"/>
      <c r="B992" s="197"/>
      <c r="C992" s="186"/>
      <c r="D992" s="197"/>
    </row>
    <row r="993" spans="1:4" ht="26.25" customHeight="1">
      <c r="A993" s="197"/>
      <c r="B993" s="197"/>
      <c r="C993" s="186"/>
      <c r="D993" s="197"/>
    </row>
    <row r="994" spans="1:4" ht="26.25" customHeight="1">
      <c r="A994" s="197"/>
      <c r="B994" s="197"/>
      <c r="C994" s="186"/>
      <c r="D994" s="197"/>
    </row>
    <row r="995" spans="1:4" ht="26.25" customHeight="1">
      <c r="A995" s="197"/>
      <c r="B995" s="197"/>
      <c r="C995" s="186"/>
      <c r="D995" s="197"/>
    </row>
    <row r="996" spans="1:4" ht="26.25" customHeight="1">
      <c r="A996" s="197"/>
      <c r="B996" s="197"/>
      <c r="C996" s="186"/>
      <c r="D996" s="197"/>
    </row>
    <row r="997" spans="1:4" ht="26.25" customHeight="1">
      <c r="A997" s="197"/>
      <c r="B997" s="197"/>
      <c r="C997" s="186"/>
      <c r="D997" s="197"/>
    </row>
    <row r="998" spans="1:4" ht="26.25" customHeight="1">
      <c r="A998" s="197"/>
      <c r="B998" s="197"/>
      <c r="C998" s="186"/>
      <c r="D998" s="197"/>
    </row>
    <row r="999" spans="1:4" ht="26.25" customHeight="1">
      <c r="A999" s="197"/>
      <c r="B999" s="197"/>
      <c r="C999" s="186"/>
      <c r="D999" s="197"/>
    </row>
    <row r="1000" spans="1:4" ht="26.25" customHeight="1">
      <c r="A1000" s="197"/>
      <c r="B1000" s="197"/>
      <c r="C1000" s="186"/>
      <c r="D1000" s="197"/>
    </row>
    <row r="1001" spans="1:4" ht="26.25" customHeight="1">
      <c r="A1001" s="197"/>
      <c r="B1001" s="197"/>
      <c r="C1001" s="186"/>
      <c r="D1001" s="197"/>
    </row>
    <row r="1002" spans="1:4" ht="26.25" customHeight="1">
      <c r="A1002" s="197"/>
      <c r="B1002" s="197"/>
      <c r="C1002" s="186"/>
      <c r="D1002" s="197"/>
    </row>
    <row r="1003" spans="1:4" ht="26.25" customHeight="1">
      <c r="A1003" s="197"/>
      <c r="B1003" s="197"/>
      <c r="C1003" s="186"/>
      <c r="D1003" s="197"/>
    </row>
    <row r="1004" spans="1:4" ht="26.25" customHeight="1">
      <c r="A1004" s="197"/>
      <c r="B1004" s="197"/>
      <c r="C1004" s="186"/>
      <c r="D1004" s="197"/>
    </row>
    <row r="1005" spans="1:4" ht="26.25" customHeight="1">
      <c r="A1005" s="197"/>
      <c r="B1005" s="197"/>
      <c r="C1005" s="186"/>
      <c r="D1005" s="197"/>
    </row>
    <row r="1006" spans="1:4" ht="26.25" customHeight="1">
      <c r="A1006" s="197"/>
      <c r="B1006" s="197"/>
      <c r="C1006" s="186"/>
      <c r="D1006" s="197"/>
    </row>
    <row r="1007" spans="1:4" ht="26.25" customHeight="1">
      <c r="A1007" s="197"/>
      <c r="B1007" s="197"/>
      <c r="C1007" s="186"/>
      <c r="D1007" s="197"/>
    </row>
    <row r="1008" spans="1:4" ht="26.25" customHeight="1">
      <c r="A1008" s="197"/>
      <c r="B1008" s="197"/>
      <c r="C1008" s="186"/>
      <c r="D1008" s="197"/>
    </row>
    <row r="1009" spans="1:4" ht="26.25" customHeight="1">
      <c r="A1009" s="197"/>
      <c r="B1009" s="197"/>
      <c r="C1009" s="186"/>
      <c r="D1009" s="197"/>
    </row>
    <row r="1010" spans="1:4" ht="26.25" customHeight="1">
      <c r="A1010" s="197"/>
      <c r="B1010" s="197"/>
      <c r="C1010" s="186"/>
      <c r="D1010" s="197"/>
    </row>
    <row r="1011" spans="1:4" ht="26.25" customHeight="1">
      <c r="A1011" s="197"/>
      <c r="B1011" s="197"/>
      <c r="C1011" s="186"/>
      <c r="D1011" s="197"/>
    </row>
    <row r="1012" spans="1:4" ht="26.25" customHeight="1">
      <c r="A1012" s="197"/>
      <c r="B1012" s="197"/>
      <c r="C1012" s="186"/>
      <c r="D1012" s="197"/>
    </row>
    <row r="1013" spans="1:4" ht="26.25" customHeight="1">
      <c r="A1013" s="197"/>
      <c r="B1013" s="197"/>
      <c r="C1013" s="186"/>
      <c r="D1013" s="197"/>
    </row>
    <row r="1014" spans="1:4" ht="26.25" customHeight="1">
      <c r="A1014" s="197"/>
      <c r="B1014" s="197"/>
      <c r="C1014" s="186"/>
      <c r="D1014" s="197"/>
    </row>
    <row r="1015" spans="1:4" ht="26.25" customHeight="1">
      <c r="A1015" s="197"/>
      <c r="B1015" s="197"/>
      <c r="C1015" s="186"/>
      <c r="D1015" s="197"/>
    </row>
    <row r="1016" spans="1:4" ht="26.25" customHeight="1">
      <c r="A1016" s="197"/>
      <c r="B1016" s="197"/>
      <c r="C1016" s="186"/>
      <c r="D1016" s="197"/>
    </row>
    <row r="1017" spans="1:4" ht="26.25" customHeight="1">
      <c r="A1017" s="197"/>
      <c r="B1017" s="197"/>
      <c r="C1017" s="186"/>
      <c r="D1017" s="197"/>
    </row>
    <row r="1018" spans="1:4" ht="26.25" customHeight="1">
      <c r="A1018" s="197"/>
      <c r="B1018" s="197"/>
      <c r="C1018" s="186"/>
      <c r="D1018" s="197"/>
    </row>
    <row r="1019" spans="1:4" ht="26.25" customHeight="1">
      <c r="A1019" s="197"/>
      <c r="B1019" s="197"/>
      <c r="C1019" s="186"/>
      <c r="D1019" s="197"/>
    </row>
    <row r="1020" spans="1:4" ht="26.25" customHeight="1">
      <c r="A1020" s="197"/>
      <c r="B1020" s="197"/>
      <c r="C1020" s="186"/>
      <c r="D1020" s="197"/>
    </row>
    <row r="1021" spans="1:4" ht="26.25" customHeight="1">
      <c r="A1021" s="197"/>
      <c r="B1021" s="197"/>
      <c r="C1021" s="186"/>
      <c r="D1021" s="197"/>
    </row>
    <row r="1022" spans="1:4" ht="26.25" customHeight="1">
      <c r="A1022" s="197"/>
      <c r="B1022" s="197"/>
      <c r="C1022" s="186"/>
      <c r="D1022" s="197"/>
    </row>
    <row r="1023" spans="1:4" ht="26.25" customHeight="1">
      <c r="A1023" s="197"/>
      <c r="B1023" s="197"/>
      <c r="C1023" s="186"/>
      <c r="D1023" s="197"/>
    </row>
    <row r="1024" spans="1:4" ht="26.25" customHeight="1">
      <c r="A1024" s="197"/>
      <c r="B1024" s="197"/>
      <c r="C1024" s="186"/>
      <c r="D1024" s="197"/>
    </row>
    <row r="1025" spans="1:4" ht="26.25" customHeight="1">
      <c r="A1025" s="197"/>
      <c r="B1025" s="197"/>
      <c r="C1025" s="186"/>
      <c r="D1025" s="197"/>
    </row>
    <row r="1026" spans="1:4" ht="26.25" customHeight="1">
      <c r="A1026" s="197"/>
      <c r="B1026" s="197"/>
      <c r="C1026" s="186"/>
      <c r="D1026" s="197"/>
    </row>
    <row r="1027" spans="1:4" ht="26.25" customHeight="1">
      <c r="A1027" s="197"/>
      <c r="B1027" s="197"/>
      <c r="C1027" s="186"/>
      <c r="D1027" s="197"/>
    </row>
    <row r="1028" spans="1:4" ht="26.25" customHeight="1">
      <c r="A1028" s="197"/>
      <c r="B1028" s="197"/>
      <c r="C1028" s="186"/>
      <c r="D1028" s="197"/>
    </row>
    <row r="1029" spans="1:4" ht="26.25" customHeight="1">
      <c r="A1029" s="197"/>
      <c r="B1029" s="197"/>
      <c r="C1029" s="186"/>
      <c r="D1029" s="197"/>
    </row>
    <row r="1030" spans="1:4" ht="26.25" customHeight="1">
      <c r="A1030" s="197"/>
      <c r="B1030" s="197"/>
      <c r="C1030" s="186"/>
      <c r="D1030" s="197"/>
    </row>
  </sheetData>
  <sheetProtection selectLockedCells="1" selectUnlockedCells="1"/>
  <mergeCells count="16">
    <mergeCell ref="C44:C48"/>
    <mergeCell ref="C75:C78"/>
    <mergeCell ref="C81:C85"/>
    <mergeCell ref="C41:C43"/>
    <mergeCell ref="B41:B43"/>
    <mergeCell ref="C86:C91"/>
    <mergeCell ref="C5:C13"/>
    <mergeCell ref="C14:C23"/>
    <mergeCell ref="C24:C26"/>
    <mergeCell ref="C56:C63"/>
    <mergeCell ref="C64:C68"/>
    <mergeCell ref="C69:C74"/>
    <mergeCell ref="C49:C52"/>
    <mergeCell ref="C53:C55"/>
    <mergeCell ref="C27:C32"/>
    <mergeCell ref="C33:C3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1">
      <selection activeCell="J9" sqref="J9:J10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31.421875" style="8" customWidth="1"/>
    <col min="4" max="4" width="19.8515625" style="8" customWidth="1"/>
    <col min="5" max="16384" width="9.140625" style="8" customWidth="1"/>
  </cols>
  <sheetData>
    <row r="1" s="21" customFormat="1" ht="12.75"/>
    <row r="2" s="21" customFormat="1" ht="12.75"/>
    <row r="3" s="14" customFormat="1" ht="12.75" customHeight="1"/>
    <row r="4" s="56" customFormat="1" ht="21" customHeight="1">
      <c r="C4" s="54"/>
    </row>
    <row r="5" spans="2:4" ht="39.75" customHeight="1">
      <c r="B5" s="446" t="s">
        <v>251</v>
      </c>
      <c r="C5" s="446"/>
      <c r="D5" s="446"/>
    </row>
    <row r="6" ht="12.75">
      <c r="C6" s="52"/>
    </row>
    <row r="7" ht="12.75">
      <c r="D7" s="509" t="s">
        <v>315</v>
      </c>
    </row>
    <row r="8" spans="2:4" ht="54" customHeight="1">
      <c r="B8" s="235" t="s">
        <v>19</v>
      </c>
      <c r="C8" s="235" t="s">
        <v>1</v>
      </c>
      <c r="D8" s="507" t="s">
        <v>317</v>
      </c>
    </row>
    <row r="9" spans="2:4" s="6" customFormat="1" ht="36" customHeight="1">
      <c r="B9" s="234">
        <v>1</v>
      </c>
      <c r="C9" s="170" t="s">
        <v>8</v>
      </c>
      <c r="D9" s="160">
        <v>5532977.58</v>
      </c>
    </row>
    <row r="10" spans="2:4" s="6" customFormat="1" ht="34.5" customHeight="1">
      <c r="B10" s="234">
        <v>2</v>
      </c>
      <c r="C10" s="170" t="s">
        <v>82</v>
      </c>
      <c r="D10" s="160">
        <v>157022.41999999998</v>
      </c>
    </row>
    <row r="11" s="6" customFormat="1" ht="12.75"/>
    <row r="12" s="18" customFormat="1" ht="12.75" customHeight="1">
      <c r="C12" s="279"/>
    </row>
    <row r="13" s="18" customFormat="1" ht="12.75" customHeight="1">
      <c r="C13" s="152"/>
    </row>
    <row r="14" s="7" customFormat="1" ht="12.75">
      <c r="C14" s="23"/>
    </row>
    <row r="15" s="29" customFormat="1" ht="12.75">
      <c r="C15" s="110"/>
    </row>
    <row r="16" s="112" customFormat="1" ht="12.75">
      <c r="B16" s="23"/>
    </row>
    <row r="17" spans="2:3" s="112" customFormat="1" ht="12.75">
      <c r="B17" s="23"/>
      <c r="C17" s="23"/>
    </row>
    <row r="18" s="37" customFormat="1" ht="12.75">
      <c r="C18" s="62"/>
    </row>
    <row r="19" s="37" customFormat="1" ht="12.75">
      <c r="C19" s="62"/>
    </row>
    <row r="20" s="17" customFormat="1" ht="12.75"/>
    <row r="21" spans="1:3" s="22" customFormat="1" ht="12.75">
      <c r="A21" s="13"/>
      <c r="B21" s="56"/>
      <c r="C21" s="51"/>
    </row>
    <row r="22" spans="1:3" s="14" customFormat="1" ht="12.75">
      <c r="A22" s="12"/>
      <c r="B22" s="56"/>
      <c r="C22" s="37"/>
    </row>
    <row r="23" spans="1:3" s="48" customFormat="1" ht="12.75">
      <c r="A23" s="22"/>
      <c r="B23" s="56"/>
      <c r="C23" s="56"/>
    </row>
    <row r="24" s="56" customFormat="1" ht="12.75">
      <c r="B24" s="54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A1">
      <pane ySplit="4" topLeftCell="A5" activePane="bottomLeft" state="frozen"/>
      <selection pane="topLeft" activeCell="V1" sqref="U1:V16384"/>
      <selection pane="bottomLeft" activeCell="J19" sqref="J19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9.57421875" style="177" customWidth="1"/>
    <col min="4" max="4" width="39.57421875" style="193" customWidth="1"/>
    <col min="5" max="5" width="21.140625" style="454" customWidth="1"/>
  </cols>
  <sheetData>
    <row r="1" ht="21" customHeight="1"/>
    <row r="2" ht="18.75" customHeight="1">
      <c r="B2" s="177" t="s">
        <v>222</v>
      </c>
    </row>
    <row r="3" ht="16.5" customHeight="1">
      <c r="E3" s="454" t="s">
        <v>315</v>
      </c>
    </row>
    <row r="4" spans="2:5" s="189" customFormat="1" ht="42.75" customHeight="1">
      <c r="B4" s="235" t="s">
        <v>19</v>
      </c>
      <c r="C4" s="235" t="s">
        <v>217</v>
      </c>
      <c r="D4" s="170" t="s">
        <v>13</v>
      </c>
      <c r="E4" s="376" t="s">
        <v>317</v>
      </c>
    </row>
    <row r="5" spans="2:5" ht="25.5">
      <c r="B5" s="510">
        <v>1</v>
      </c>
      <c r="C5" s="511" t="s">
        <v>232</v>
      </c>
      <c r="D5" s="244" t="s">
        <v>213</v>
      </c>
      <c r="E5" s="452">
        <v>59391.81</v>
      </c>
    </row>
    <row r="6" spans="2:5" ht="12.75">
      <c r="B6" s="510">
        <v>2</v>
      </c>
      <c r="C6" s="511"/>
      <c r="D6" s="15" t="s">
        <v>49</v>
      </c>
      <c r="E6" s="452">
        <v>46644</v>
      </c>
    </row>
    <row r="7" spans="2:5" ht="25.5">
      <c r="B7" s="510">
        <v>3</v>
      </c>
      <c r="C7" s="511"/>
      <c r="D7" s="244" t="s">
        <v>152</v>
      </c>
      <c r="E7" s="452">
        <v>92887.4</v>
      </c>
    </row>
    <row r="8" spans="2:5" s="177" customFormat="1" ht="12.75">
      <c r="B8" s="510"/>
      <c r="C8" s="510"/>
      <c r="D8" s="512" t="s">
        <v>7</v>
      </c>
      <c r="E8" s="452">
        <v>198923.21000000002</v>
      </c>
    </row>
    <row r="9" spans="2:5" ht="16.5" customHeight="1">
      <c r="B9" s="510">
        <v>1</v>
      </c>
      <c r="C9" s="511" t="s">
        <v>233</v>
      </c>
      <c r="D9" s="244" t="s">
        <v>230</v>
      </c>
      <c r="E9" s="452">
        <v>645910</v>
      </c>
    </row>
    <row r="10" spans="2:5" ht="22.5" customHeight="1">
      <c r="B10" s="510">
        <v>2</v>
      </c>
      <c r="C10" s="511"/>
      <c r="D10" s="15" t="s">
        <v>49</v>
      </c>
      <c r="E10" s="452">
        <v>313025</v>
      </c>
    </row>
    <row r="11" spans="2:5" ht="25.5">
      <c r="B11" s="510">
        <v>3</v>
      </c>
      <c r="C11" s="511"/>
      <c r="D11" s="335" t="s">
        <v>152</v>
      </c>
      <c r="E11" s="452">
        <v>71295</v>
      </c>
    </row>
    <row r="12" spans="2:5" s="177" customFormat="1" ht="12.75">
      <c r="B12" s="510"/>
      <c r="C12" s="510"/>
      <c r="D12" s="512" t="s">
        <v>7</v>
      </c>
      <c r="E12" s="452">
        <v>1030230</v>
      </c>
    </row>
    <row r="13" spans="2:5" ht="12.75">
      <c r="B13" s="510">
        <v>1</v>
      </c>
      <c r="C13" s="511" t="s">
        <v>234</v>
      </c>
      <c r="D13" s="244" t="s">
        <v>230</v>
      </c>
      <c r="E13" s="452">
        <v>169285</v>
      </c>
    </row>
    <row r="14" spans="2:5" ht="18.75" customHeight="1">
      <c r="B14" s="510">
        <v>2</v>
      </c>
      <c r="C14" s="511"/>
      <c r="D14" s="15" t="s">
        <v>49</v>
      </c>
      <c r="E14" s="452">
        <v>225283.59</v>
      </c>
    </row>
    <row r="15" spans="2:5" ht="31.5" customHeight="1">
      <c r="B15" s="510">
        <v>3</v>
      </c>
      <c r="C15" s="511"/>
      <c r="D15" s="244" t="s">
        <v>152</v>
      </c>
      <c r="E15" s="452">
        <v>71722.22</v>
      </c>
    </row>
    <row r="16" spans="2:5" s="177" customFormat="1" ht="12.75">
      <c r="B16" s="510"/>
      <c r="C16" s="510"/>
      <c r="D16" s="512" t="s">
        <v>7</v>
      </c>
      <c r="E16" s="452">
        <v>371309.77</v>
      </c>
    </row>
    <row r="17" spans="2:5" ht="19.5" customHeight="1">
      <c r="B17" s="510">
        <v>1</v>
      </c>
      <c r="C17" s="511" t="s">
        <v>235</v>
      </c>
      <c r="D17" s="244" t="s">
        <v>230</v>
      </c>
      <c r="E17" s="452">
        <v>155768.64</v>
      </c>
    </row>
    <row r="18" spans="2:5" ht="18.75" customHeight="1">
      <c r="B18" s="510">
        <v>2</v>
      </c>
      <c r="C18" s="511"/>
      <c r="D18" s="15" t="s">
        <v>49</v>
      </c>
      <c r="E18" s="452">
        <v>851064.2000000001</v>
      </c>
    </row>
    <row r="19" spans="2:5" ht="24.75" customHeight="1">
      <c r="B19" s="510">
        <v>3</v>
      </c>
      <c r="C19" s="511"/>
      <c r="D19" s="244" t="s">
        <v>152</v>
      </c>
      <c r="E19" s="452">
        <v>173333.47</v>
      </c>
    </row>
    <row r="20" spans="2:5" s="177" customFormat="1" ht="12.75">
      <c r="B20" s="510"/>
      <c r="C20" s="510"/>
      <c r="D20" s="512" t="s">
        <v>7</v>
      </c>
      <c r="E20" s="452">
        <v>578601.4400000001</v>
      </c>
    </row>
    <row r="21" spans="2:5" ht="25.5">
      <c r="B21" s="510">
        <v>1</v>
      </c>
      <c r="C21" s="511" t="s">
        <v>236</v>
      </c>
      <c r="D21" s="244" t="s">
        <v>213</v>
      </c>
      <c r="E21" s="452">
        <v>1082957.38</v>
      </c>
    </row>
    <row r="22" spans="2:5" ht="12.75">
      <c r="B22" s="510">
        <v>2</v>
      </c>
      <c r="C22" s="511"/>
      <c r="D22" s="15" t="s">
        <v>49</v>
      </c>
      <c r="E22" s="452">
        <v>190748.13</v>
      </c>
    </row>
    <row r="23" spans="2:5" ht="25.5">
      <c r="B23" s="510">
        <v>3</v>
      </c>
      <c r="C23" s="511"/>
      <c r="D23" s="244" t="s">
        <v>152</v>
      </c>
      <c r="E23" s="452">
        <v>319204.62</v>
      </c>
    </row>
    <row r="24" spans="2:5" s="177" customFormat="1" ht="12.75">
      <c r="B24" s="510"/>
      <c r="C24" s="510"/>
      <c r="D24" s="512" t="s">
        <v>7</v>
      </c>
      <c r="E24" s="452">
        <v>865559.88</v>
      </c>
    </row>
    <row r="25" spans="2:5" ht="37.5" customHeight="1">
      <c r="B25" s="510">
        <v>1</v>
      </c>
      <c r="C25" s="511" t="s">
        <v>237</v>
      </c>
      <c r="D25" s="244" t="s">
        <v>213</v>
      </c>
      <c r="E25" s="452">
        <v>1494154.2699999996</v>
      </c>
    </row>
    <row r="26" spans="2:5" ht="21" customHeight="1">
      <c r="B26" s="510">
        <v>2</v>
      </c>
      <c r="C26" s="511"/>
      <c r="D26" s="15" t="s">
        <v>49</v>
      </c>
      <c r="E26" s="452">
        <v>1567386.11</v>
      </c>
    </row>
    <row r="27" spans="2:5" ht="25.5">
      <c r="B27" s="510">
        <v>3</v>
      </c>
      <c r="C27" s="511"/>
      <c r="D27" s="244" t="s">
        <v>152</v>
      </c>
      <c r="E27" s="452">
        <v>2242836.46</v>
      </c>
    </row>
  </sheetData>
  <sheetProtection/>
  <mergeCells count="6">
    <mergeCell ref="C5:C7"/>
    <mergeCell ref="C9:C11"/>
    <mergeCell ref="C13:C15"/>
    <mergeCell ref="C17:C19"/>
    <mergeCell ref="C21:C23"/>
    <mergeCell ref="C25:C27"/>
  </mergeCells>
  <printOptions/>
  <pageMargins left="0.15748031496062992" right="0.15748031496062992" top="0.2755905511811024" bottom="0.23" header="0.2755905511811024" footer="0.17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1">
      <selection activeCell="D10" sqref="D10"/>
    </sheetView>
  </sheetViews>
  <sheetFormatPr defaultColWidth="9.140625" defaultRowHeight="22.5" customHeight="1"/>
  <cols>
    <col min="1" max="1" width="2.28125" style="79" customWidth="1"/>
    <col min="2" max="2" width="4.57421875" style="79" bestFit="1" customWidth="1"/>
    <col min="3" max="3" width="29.00390625" style="79" customWidth="1"/>
    <col min="4" max="4" width="19.7109375" style="79" customWidth="1"/>
    <col min="5" max="16384" width="9.140625" style="79" customWidth="1"/>
  </cols>
  <sheetData>
    <row r="1" s="21" customFormat="1" ht="12.75"/>
    <row r="2" s="21" customFormat="1" ht="12.75"/>
    <row r="3" s="21" customFormat="1" ht="12.75"/>
    <row r="4" spans="1:3" s="14" customFormat="1" ht="12.75">
      <c r="A4" s="20"/>
      <c r="B4" s="20"/>
      <c r="C4" s="20"/>
    </row>
    <row r="5" spans="1:3" s="14" customFormat="1" ht="12.75">
      <c r="A5" s="20"/>
      <c r="B5" s="20"/>
      <c r="C5" s="20"/>
    </row>
    <row r="6" spans="1:3" s="73" customFormat="1" ht="12.75">
      <c r="A6" s="74"/>
      <c r="B6" s="74"/>
      <c r="C6" s="93" t="s">
        <v>164</v>
      </c>
    </row>
    <row r="7" spans="1:3" s="73" customFormat="1" ht="12.75">
      <c r="A7" s="74"/>
      <c r="B7" s="148"/>
      <c r="C7" s="74"/>
    </row>
    <row r="8" spans="1:3" s="73" customFormat="1" ht="12.75">
      <c r="A8" s="74"/>
      <c r="B8" s="148"/>
      <c r="C8" s="74"/>
    </row>
    <row r="9" spans="1:4" s="73" customFormat="1" ht="22.5" customHeight="1">
      <c r="A9" s="74"/>
      <c r="B9" s="74"/>
      <c r="C9" s="74"/>
      <c r="D9" s="515" t="s">
        <v>315</v>
      </c>
    </row>
    <row r="10" spans="1:4" s="76" customFormat="1" ht="48" customHeight="1">
      <c r="A10" s="75"/>
      <c r="B10" s="212" t="s">
        <v>20</v>
      </c>
      <c r="C10" s="212" t="s">
        <v>13</v>
      </c>
      <c r="D10" s="376" t="s">
        <v>317</v>
      </c>
    </row>
    <row r="11" spans="1:4" s="66" customFormat="1" ht="42" customHeight="1">
      <c r="A11" s="147"/>
      <c r="B11" s="513">
        <v>1</v>
      </c>
      <c r="C11" s="77" t="s">
        <v>65</v>
      </c>
      <c r="D11" s="514">
        <v>88271.7</v>
      </c>
    </row>
    <row r="12" spans="1:4" s="66" customFormat="1" ht="28.5" customHeight="1">
      <c r="A12" s="147"/>
      <c r="B12" s="513">
        <v>2</v>
      </c>
      <c r="C12" s="15" t="s">
        <v>47</v>
      </c>
      <c r="D12" s="514">
        <v>16682</v>
      </c>
    </row>
    <row r="13" spans="1:4" s="66" customFormat="1" ht="22.5" customHeight="1">
      <c r="A13" s="147"/>
      <c r="B13" s="513">
        <v>3</v>
      </c>
      <c r="C13" s="77" t="s">
        <v>66</v>
      </c>
      <c r="D13" s="514">
        <v>28086.16</v>
      </c>
    </row>
    <row r="14" spans="1:4" s="66" customFormat="1" ht="35.25" customHeight="1">
      <c r="A14" s="147"/>
      <c r="B14" s="513">
        <v>4</v>
      </c>
      <c r="C14" s="5" t="s">
        <v>59</v>
      </c>
      <c r="D14" s="514">
        <v>6660</v>
      </c>
    </row>
    <row r="15" spans="1:4" s="66" customFormat="1" ht="22.5" customHeight="1">
      <c r="A15" s="147"/>
      <c r="B15" s="513">
        <v>5</v>
      </c>
      <c r="C15" s="15" t="s">
        <v>49</v>
      </c>
      <c r="D15" s="514">
        <v>5018.21</v>
      </c>
    </row>
    <row r="16" spans="1:4" s="66" customFormat="1" ht="22.5" customHeight="1">
      <c r="A16" s="147"/>
      <c r="B16" s="513">
        <v>6</v>
      </c>
      <c r="C16" s="86" t="s">
        <v>64</v>
      </c>
      <c r="D16" s="514">
        <v>100</v>
      </c>
    </row>
    <row r="17" spans="2:3" s="76" customFormat="1" ht="22.5" customHeight="1">
      <c r="B17" s="78"/>
      <c r="C17" s="78"/>
    </row>
    <row r="18" spans="2:3" s="18" customFormat="1" ht="12.75">
      <c r="B18" s="382"/>
      <c r="C18" s="382"/>
    </row>
    <row r="19" spans="1:3" s="22" customFormat="1" ht="22.5" customHeight="1">
      <c r="A19" s="19"/>
      <c r="B19" s="50"/>
      <c r="C19" s="23"/>
    </row>
    <row r="20" spans="1:3" s="22" customFormat="1" ht="22.5" customHeight="1">
      <c r="A20" s="13"/>
      <c r="B20" s="50"/>
      <c r="C20" s="20"/>
    </row>
    <row r="21" spans="1:3" s="22" customFormat="1" ht="22.5" customHeight="1">
      <c r="A21" s="13"/>
      <c r="B21" s="56"/>
      <c r="C21" s="51"/>
    </row>
    <row r="22" spans="1:3" s="14" customFormat="1" ht="22.5" customHeight="1">
      <c r="A22" s="12"/>
      <c r="B22" s="56"/>
      <c r="C22" s="37"/>
    </row>
    <row r="23" spans="1:3" s="48" customFormat="1" ht="22.5" customHeight="1">
      <c r="A23" s="22"/>
      <c r="B23" s="56"/>
      <c r="C23" s="56"/>
    </row>
    <row r="24" spans="2:3" s="14" customFormat="1" ht="22.5" customHeight="1">
      <c r="B24" s="98"/>
      <c r="C24" s="11"/>
    </row>
  </sheetData>
  <sheetProtection/>
  <mergeCells count="1">
    <mergeCell ref="B18:C18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.421875" style="41" customWidth="1"/>
    <col min="2" max="2" width="5.00390625" style="42" customWidth="1"/>
    <col min="3" max="3" width="40.421875" style="41" customWidth="1"/>
    <col min="4" max="4" width="29.7109375" style="41" customWidth="1"/>
    <col min="5" max="16384" width="9.140625" style="41" customWidth="1"/>
  </cols>
  <sheetData>
    <row r="1" s="56" customFormat="1" ht="12.75">
      <c r="C1" s="54"/>
    </row>
    <row r="2" s="37" customFormat="1" ht="12.75">
      <c r="C2" s="62"/>
    </row>
    <row r="3" s="17" customFormat="1" ht="12.75"/>
    <row r="4" s="17" customFormat="1" ht="12.75"/>
    <row r="7" ht="12.75">
      <c r="B7" s="28" t="s">
        <v>41</v>
      </c>
    </row>
    <row r="8" ht="12.75">
      <c r="B8" s="9"/>
    </row>
    <row r="9" ht="12.75">
      <c r="C9" s="9"/>
    </row>
    <row r="10" spans="2:3" s="45" customFormat="1" ht="12.75">
      <c r="B10" s="43"/>
      <c r="C10" s="44"/>
    </row>
    <row r="11" spans="2:4" s="45" customFormat="1" ht="54" customHeight="1">
      <c r="B11" s="217" t="s">
        <v>20</v>
      </c>
      <c r="C11" s="216" t="s">
        <v>1</v>
      </c>
      <c r="D11" s="176" t="s">
        <v>314</v>
      </c>
    </row>
    <row r="12" spans="2:4" ht="29.25" customHeight="1">
      <c r="B12" s="217">
        <v>1</v>
      </c>
      <c r="C12" s="38" t="s">
        <v>16</v>
      </c>
      <c r="D12" s="161">
        <v>0</v>
      </c>
    </row>
    <row r="13" spans="2:4" ht="27" customHeight="1">
      <c r="B13" s="217">
        <v>2</v>
      </c>
      <c r="C13" s="205" t="s">
        <v>152</v>
      </c>
      <c r="D13" s="161">
        <v>47650</v>
      </c>
    </row>
    <row r="14" spans="2:4" s="37" customFormat="1" ht="28.5" customHeight="1">
      <c r="B14" s="217">
        <v>3</v>
      </c>
      <c r="C14" s="218" t="s">
        <v>206</v>
      </c>
      <c r="D14" s="161">
        <v>15350</v>
      </c>
    </row>
    <row r="15" spans="2:4" s="37" customFormat="1" ht="28.5" customHeight="1">
      <c r="B15" s="217">
        <v>4</v>
      </c>
      <c r="C15" s="219" t="s">
        <v>33</v>
      </c>
      <c r="D15" s="161">
        <v>0</v>
      </c>
    </row>
    <row r="16" spans="1:3" s="22" customFormat="1" ht="12.75">
      <c r="A16" s="13"/>
      <c r="B16" s="56"/>
      <c r="C16" s="51"/>
    </row>
    <row r="17" spans="1:3" s="14" customFormat="1" ht="12.75">
      <c r="A17" s="12"/>
      <c r="B17" s="56"/>
      <c r="C17" s="37"/>
    </row>
    <row r="18" spans="1:3" s="48" customFormat="1" ht="12.75">
      <c r="A18" s="22"/>
      <c r="B18" s="56"/>
      <c r="C18" s="56"/>
    </row>
    <row r="19" s="79" customFormat="1" ht="12.75">
      <c r="C19" s="179"/>
    </row>
    <row r="20" s="48" customFormat="1" ht="12.75">
      <c r="B20" s="61"/>
    </row>
    <row r="21" s="56" customFormat="1" ht="12.75"/>
  </sheetData>
  <sheetProtection/>
  <printOptions/>
  <pageMargins left="0.15748031496062992" right="0.1968503937007874" top="0.35433070866141736" bottom="0.35433070866141736" header="0.31496062992125984" footer="0.35433070866141736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57421875" style="37" customWidth="1"/>
    <col min="2" max="2" width="8.00390625" style="62" customWidth="1"/>
    <col min="3" max="3" width="32.421875" style="37" customWidth="1"/>
    <col min="4" max="4" width="28.57421875" style="37" customWidth="1"/>
    <col min="5" max="16384" width="9.140625" style="37" customWidth="1"/>
  </cols>
  <sheetData>
    <row r="1" s="21" customFormat="1" ht="12.75"/>
    <row r="2" s="21" customFormat="1" ht="12.75"/>
    <row r="3" ht="12.75">
      <c r="B3" s="37"/>
    </row>
    <row r="4" spans="2:4" ht="49.5" customHeight="1">
      <c r="B4" s="422" t="s">
        <v>318</v>
      </c>
      <c r="C4" s="422"/>
      <c r="D4" s="422"/>
    </row>
    <row r="5" ht="12.75">
      <c r="B5" s="40"/>
    </row>
    <row r="6" spans="2:4" s="35" customFormat="1" ht="12.75">
      <c r="B6" s="65"/>
      <c r="C6" s="47"/>
      <c r="D6" s="516" t="s">
        <v>315</v>
      </c>
    </row>
    <row r="7" spans="2:4" s="35" customFormat="1" ht="34.5" customHeight="1">
      <c r="B7" s="217" t="s">
        <v>20</v>
      </c>
      <c r="C7" s="216" t="s">
        <v>1</v>
      </c>
      <c r="D7" s="376" t="s">
        <v>317</v>
      </c>
    </row>
    <row r="8" spans="2:4" ht="38.25" customHeight="1">
      <c r="B8" s="303">
        <v>1</v>
      </c>
      <c r="C8" s="304" t="s">
        <v>115</v>
      </c>
      <c r="D8" s="36">
        <v>1487400</v>
      </c>
    </row>
    <row r="9" spans="2:4" ht="32.25" customHeight="1">
      <c r="B9" s="303">
        <v>2</v>
      </c>
      <c r="C9" s="15" t="s">
        <v>145</v>
      </c>
      <c r="D9" s="36">
        <v>269000</v>
      </c>
    </row>
    <row r="10" spans="2:4" ht="41.25" customHeight="1">
      <c r="B10" s="303">
        <v>3</v>
      </c>
      <c r="C10" s="72" t="s">
        <v>81</v>
      </c>
      <c r="D10" s="36">
        <v>156800</v>
      </c>
    </row>
    <row r="11" spans="1:3" s="22" customFormat="1" ht="12.75">
      <c r="A11" s="13"/>
      <c r="B11" s="50"/>
      <c r="C11" s="20"/>
    </row>
    <row r="12" spans="1:3" s="22" customFormat="1" ht="12.75">
      <c r="A12" s="13"/>
      <c r="B12" s="56"/>
      <c r="C12" s="51"/>
    </row>
    <row r="13" s="79" customFormat="1" ht="12.75">
      <c r="C13" s="80"/>
    </row>
    <row r="14" s="22" customFormat="1" ht="12.75">
      <c r="B14" s="11"/>
    </row>
    <row r="15" s="48" customFormat="1" ht="12.75">
      <c r="B15" s="61"/>
    </row>
    <row r="17" spans="2:3" ht="12.75">
      <c r="B17" s="37"/>
      <c r="C17" s="62"/>
    </row>
    <row r="18" spans="2:3" ht="12.75">
      <c r="B18" s="37"/>
      <c r="C18" s="62"/>
    </row>
  </sheetData>
  <sheetProtection/>
  <mergeCells count="1">
    <mergeCell ref="B4:D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G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140625" style="37" customWidth="1"/>
    <col min="2" max="2" width="5.7109375" style="62" customWidth="1"/>
    <col min="3" max="3" width="13.7109375" style="62" customWidth="1"/>
    <col min="4" max="4" width="31.28125" style="37" customWidth="1"/>
    <col min="5" max="5" width="27.28125" style="37" customWidth="1"/>
    <col min="6" max="16384" width="9.140625" style="37" customWidth="1"/>
  </cols>
  <sheetData>
    <row r="1" s="21" customFormat="1" ht="12.75"/>
    <row r="2" s="21" customFormat="1" ht="12.75"/>
    <row r="3" s="21" customFormat="1" ht="12.75"/>
    <row r="4" s="14" customFormat="1" ht="12.75" customHeight="1"/>
    <row r="5" spans="2:3" ht="12.75">
      <c r="B5" s="40"/>
      <c r="C5" s="40"/>
    </row>
    <row r="6" spans="2:5" ht="12.75">
      <c r="B6" s="528" t="s">
        <v>96</v>
      </c>
      <c r="C6" s="528"/>
      <c r="D6" s="528"/>
      <c r="E6" s="528"/>
    </row>
    <row r="7" ht="12.75">
      <c r="D7" s="60"/>
    </row>
    <row r="8" spans="2:5" s="35" customFormat="1" ht="12.75">
      <c r="B8" s="65"/>
      <c r="C8" s="65"/>
      <c r="D8" s="47"/>
      <c r="E8" s="516" t="s">
        <v>315</v>
      </c>
    </row>
    <row r="9" spans="2:5" s="35" customFormat="1" ht="60.75" customHeight="1">
      <c r="B9" s="217" t="s">
        <v>20</v>
      </c>
      <c r="C9" s="217" t="s">
        <v>281</v>
      </c>
      <c r="D9" s="216" t="s">
        <v>1</v>
      </c>
      <c r="E9" s="376" t="s">
        <v>317</v>
      </c>
    </row>
    <row r="10" spans="2:5" ht="25.5">
      <c r="B10" s="303">
        <v>1</v>
      </c>
      <c r="C10" s="447" t="s">
        <v>279</v>
      </c>
      <c r="D10" s="344" t="s">
        <v>62</v>
      </c>
      <c r="E10" s="36">
        <v>2910025</v>
      </c>
    </row>
    <row r="11" spans="2:5" ht="12.75">
      <c r="B11" s="303">
        <v>2</v>
      </c>
      <c r="C11" s="447"/>
      <c r="D11" s="249" t="s">
        <v>58</v>
      </c>
      <c r="E11" s="36">
        <v>1823300</v>
      </c>
    </row>
    <row r="12" spans="2:5" ht="12.75">
      <c r="B12" s="303">
        <v>3</v>
      </c>
      <c r="C12" s="447"/>
      <c r="D12" s="301" t="s">
        <v>11</v>
      </c>
      <c r="E12" s="36">
        <v>5198400</v>
      </c>
    </row>
    <row r="13" spans="2:5" ht="17.25" customHeight="1">
      <c r="B13" s="303">
        <v>4</v>
      </c>
      <c r="C13" s="447"/>
      <c r="D13" s="301" t="s">
        <v>169</v>
      </c>
      <c r="E13" s="36">
        <v>8563146</v>
      </c>
    </row>
    <row r="14" spans="2:5" ht="12.75">
      <c r="B14" s="303">
        <v>5</v>
      </c>
      <c r="C14" s="447"/>
      <c r="D14" s="330" t="s">
        <v>159</v>
      </c>
      <c r="E14" s="36">
        <v>9510240</v>
      </c>
    </row>
    <row r="15" spans="2:5" ht="12.75">
      <c r="B15" s="303">
        <v>6</v>
      </c>
      <c r="C15" s="447"/>
      <c r="D15" s="330" t="s">
        <v>198</v>
      </c>
      <c r="E15" s="36">
        <v>14847200</v>
      </c>
    </row>
    <row r="16" spans="2:5" ht="12.75">
      <c r="B16" s="303">
        <v>7</v>
      </c>
      <c r="C16" s="447"/>
      <c r="D16" s="331" t="s">
        <v>100</v>
      </c>
      <c r="E16" s="36">
        <v>1172800</v>
      </c>
    </row>
    <row r="17" spans="2:5" ht="24.75" customHeight="1">
      <c r="B17" s="303"/>
      <c r="C17" s="447"/>
      <c r="D17" s="381" t="s">
        <v>7</v>
      </c>
      <c r="E17" s="36">
        <v>44025111</v>
      </c>
    </row>
    <row r="18" spans="2:5" ht="12.75">
      <c r="B18" s="303">
        <v>1</v>
      </c>
      <c r="C18" s="447" t="s">
        <v>280</v>
      </c>
      <c r="D18" s="301" t="s">
        <v>169</v>
      </c>
      <c r="E18" s="36">
        <v>581546</v>
      </c>
    </row>
    <row r="19" spans="2:5" ht="12.75">
      <c r="B19" s="303">
        <v>2</v>
      </c>
      <c r="C19" s="448"/>
      <c r="D19" s="330" t="s">
        <v>159</v>
      </c>
      <c r="E19" s="36">
        <v>1031052</v>
      </c>
    </row>
    <row r="20" spans="2:5" ht="12.75">
      <c r="B20" s="303">
        <v>3</v>
      </c>
      <c r="C20" s="448"/>
      <c r="D20" s="330" t="s">
        <v>198</v>
      </c>
      <c r="E20" s="36">
        <v>1802392</v>
      </c>
    </row>
    <row r="21" spans="2:5" ht="19.5" customHeight="1">
      <c r="B21" s="303"/>
      <c r="C21" s="448"/>
      <c r="D21" s="381" t="s">
        <v>7</v>
      </c>
      <c r="E21" s="36">
        <v>3414990</v>
      </c>
    </row>
    <row r="22" spans="2:4" ht="12.75">
      <c r="B22" s="89"/>
      <c r="C22" s="89"/>
      <c r="D22" s="91"/>
    </row>
    <row r="23" spans="2:7" s="14" customFormat="1" ht="44.25" customHeight="1">
      <c r="B23" s="517"/>
      <c r="C23" s="517"/>
      <c r="D23" s="360"/>
      <c r="E23" s="518"/>
      <c r="F23" s="518"/>
      <c r="G23" s="518"/>
    </row>
    <row r="24" spans="2:7" s="18" customFormat="1" ht="17.25" customHeight="1">
      <c r="B24" s="527"/>
      <c r="C24" s="527"/>
      <c r="D24" s="527"/>
      <c r="E24" s="519"/>
      <c r="F24" s="519"/>
      <c r="G24" s="519"/>
    </row>
    <row r="25" spans="2:7" s="29" customFormat="1" ht="12.75">
      <c r="B25" s="520"/>
      <c r="C25" s="520"/>
      <c r="D25" s="520"/>
      <c r="E25" s="521"/>
      <c r="F25" s="521"/>
      <c r="G25" s="521"/>
    </row>
    <row r="26" spans="2:7" s="112" customFormat="1" ht="25.5" customHeight="1">
      <c r="B26" s="522"/>
      <c r="C26" s="522"/>
      <c r="D26" s="522"/>
      <c r="E26" s="523"/>
      <c r="F26" s="523"/>
      <c r="G26" s="523"/>
    </row>
    <row r="27" spans="1:7" s="14" customFormat="1" ht="12.75">
      <c r="A27" s="12"/>
      <c r="B27" s="524"/>
      <c r="C27" s="524"/>
      <c r="D27" s="525"/>
      <c r="E27" s="518"/>
      <c r="F27" s="518"/>
      <c r="G27" s="518"/>
    </row>
    <row r="28" spans="1:7" s="22" customFormat="1" ht="12.75">
      <c r="A28" s="19"/>
      <c r="B28" s="526"/>
      <c r="C28" s="526"/>
      <c r="D28" s="522"/>
      <c r="E28" s="105"/>
      <c r="F28" s="105"/>
      <c r="G28" s="105"/>
    </row>
    <row r="29" spans="2:4" ht="12.75">
      <c r="B29" s="37"/>
      <c r="C29" s="37"/>
      <c r="D29" s="62"/>
    </row>
    <row r="30" s="17" customFormat="1" ht="12.75"/>
    <row r="31" spans="2:3" s="22" customFormat="1" ht="12.75">
      <c r="B31" s="11"/>
      <c r="C31" s="11"/>
    </row>
    <row r="32" spans="2:3" s="48" customFormat="1" ht="12.75">
      <c r="B32" s="61"/>
      <c r="C32" s="61"/>
    </row>
    <row r="33" ht="12.75">
      <c r="D33" s="180"/>
    </row>
    <row r="34" spans="2:4" ht="12.75">
      <c r="B34" s="37"/>
      <c r="C34" s="37"/>
      <c r="D34" s="62"/>
    </row>
    <row r="35" spans="2:4" ht="12.75">
      <c r="B35" s="37"/>
      <c r="C35" s="37"/>
      <c r="D35" s="62"/>
    </row>
  </sheetData>
  <sheetProtection/>
  <mergeCells count="3">
    <mergeCell ref="C10:C17"/>
    <mergeCell ref="C18:C21"/>
    <mergeCell ref="B6:E6"/>
  </mergeCells>
  <printOptions/>
  <pageMargins left="0.15748031496062992" right="0.15748031496062992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B1">
      <selection activeCell="E10" sqref="E10"/>
    </sheetView>
  </sheetViews>
  <sheetFormatPr defaultColWidth="9.140625" defaultRowHeight="12.75"/>
  <cols>
    <col min="1" max="1" width="4.7109375" style="37" hidden="1" customWidth="1"/>
    <col min="2" max="2" width="2.140625" style="37" customWidth="1"/>
    <col min="3" max="3" width="5.00390625" style="62" customWidth="1"/>
    <col min="4" max="4" width="48.28125" style="37" customWidth="1"/>
    <col min="5" max="5" width="27.28125" style="55" customWidth="1"/>
    <col min="6" max="16384" width="9.140625" style="37" customWidth="1"/>
  </cols>
  <sheetData>
    <row r="1" s="21" customFormat="1" ht="12.75">
      <c r="E1" s="67"/>
    </row>
    <row r="2" s="21" customFormat="1" ht="12.75">
      <c r="E2" s="67"/>
    </row>
    <row r="3" s="21" customFormat="1" ht="12.75">
      <c r="E3" s="67"/>
    </row>
    <row r="4" s="14" customFormat="1" ht="12.75" customHeight="1">
      <c r="E4" s="20"/>
    </row>
    <row r="7" ht="12.75">
      <c r="C7" s="60" t="s">
        <v>75</v>
      </c>
    </row>
    <row r="8" ht="12.75">
      <c r="C8" s="60"/>
    </row>
    <row r="9" spans="3:5" s="35" customFormat="1" ht="12.75">
      <c r="C9" s="65"/>
      <c r="D9" s="47"/>
      <c r="E9" s="529" t="s">
        <v>315</v>
      </c>
    </row>
    <row r="10" spans="3:5" s="35" customFormat="1" ht="55.5" customHeight="1">
      <c r="C10" s="217" t="s">
        <v>20</v>
      </c>
      <c r="D10" s="377" t="s">
        <v>1</v>
      </c>
      <c r="E10" s="376" t="s">
        <v>317</v>
      </c>
    </row>
    <row r="11" spans="3:5" ht="24" customHeight="1">
      <c r="C11" s="303">
        <v>1</v>
      </c>
      <c r="D11" s="378" t="s">
        <v>48</v>
      </c>
      <c r="E11" s="348">
        <v>12500</v>
      </c>
    </row>
    <row r="12" spans="3:5" ht="12.75">
      <c r="C12" s="303">
        <v>2</v>
      </c>
      <c r="D12" s="379" t="s">
        <v>16</v>
      </c>
      <c r="E12" s="348">
        <v>11500</v>
      </c>
    </row>
    <row r="13" spans="3:5" ht="24.75" customHeight="1">
      <c r="C13" s="303">
        <v>3</v>
      </c>
      <c r="D13" s="378" t="s">
        <v>47</v>
      </c>
      <c r="E13" s="348">
        <v>7500</v>
      </c>
    </row>
    <row r="14" spans="3:5" ht="25.5" customHeight="1">
      <c r="C14" s="303">
        <v>4</v>
      </c>
      <c r="D14" s="379" t="s">
        <v>94</v>
      </c>
      <c r="E14" s="348">
        <v>28100</v>
      </c>
    </row>
    <row r="15" spans="3:5" ht="18.75" customHeight="1">
      <c r="C15" s="303">
        <v>5</v>
      </c>
      <c r="D15" s="378" t="s">
        <v>50</v>
      </c>
      <c r="E15" s="348">
        <v>6600</v>
      </c>
    </row>
    <row r="16" spans="3:5" ht="27" customHeight="1">
      <c r="C16" s="303">
        <v>6</v>
      </c>
      <c r="D16" s="378" t="s">
        <v>67</v>
      </c>
      <c r="E16" s="348">
        <v>0</v>
      </c>
    </row>
    <row r="17" spans="3:5" ht="27.75" customHeight="1">
      <c r="C17" s="303">
        <v>7</v>
      </c>
      <c r="D17" s="346" t="s">
        <v>62</v>
      </c>
      <c r="E17" s="348">
        <v>24710</v>
      </c>
    </row>
    <row r="18" spans="1:5" s="14" customFormat="1" ht="12.75">
      <c r="A18" s="12"/>
      <c r="B18" s="56"/>
      <c r="C18" s="37"/>
      <c r="D18" s="55"/>
      <c r="E18" s="20"/>
    </row>
    <row r="19" spans="1:5" s="22" customFormat="1" ht="12.75">
      <c r="A19" s="19"/>
      <c r="B19" s="19"/>
      <c r="C19" s="23"/>
      <c r="E19" s="23"/>
    </row>
    <row r="20" spans="1:5" s="22" customFormat="1" ht="12.75">
      <c r="A20" s="19"/>
      <c r="B20" s="19"/>
      <c r="C20" s="50"/>
      <c r="D20" s="23"/>
      <c r="E20" s="23"/>
    </row>
    <row r="21" spans="1:5" s="22" customFormat="1" ht="12.75">
      <c r="A21" s="13"/>
      <c r="B21" s="13"/>
      <c r="C21" s="50"/>
      <c r="D21" s="20"/>
      <c r="E21" s="23"/>
    </row>
    <row r="22" spans="1:5" s="22" customFormat="1" ht="12.75">
      <c r="A22" s="13"/>
      <c r="B22" s="13"/>
      <c r="C22" s="56"/>
      <c r="D22" s="51"/>
      <c r="E22" s="23"/>
    </row>
    <row r="23" spans="1:5" s="14" customFormat="1" ht="12.75">
      <c r="A23" s="12"/>
      <c r="B23" s="12"/>
      <c r="C23" s="56"/>
      <c r="D23" s="37"/>
      <c r="E23" s="20"/>
    </row>
    <row r="24" spans="1:5" s="48" customFormat="1" ht="12.75">
      <c r="A24" s="22"/>
      <c r="B24" s="22"/>
      <c r="C24" s="56"/>
      <c r="D24" s="56"/>
      <c r="E24" s="51"/>
    </row>
  </sheetData>
  <sheetProtection/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I41"/>
  <sheetViews>
    <sheetView zoomScalePageLayoutView="0" workbookViewId="0" topLeftCell="A1">
      <pane ySplit="1" topLeftCell="A2" activePane="bottomLeft" state="frozen"/>
      <selection pane="topLeft" activeCell="V1" sqref="U1:V16384"/>
      <selection pane="bottomLeft" activeCell="D5" sqref="D5"/>
    </sheetView>
  </sheetViews>
  <sheetFormatPr defaultColWidth="15.421875" defaultRowHeight="33.75" customHeight="1"/>
  <cols>
    <col min="1" max="1" width="2.57421875" style="37" customWidth="1"/>
    <col min="2" max="2" width="8.00390625" style="62" customWidth="1"/>
    <col min="3" max="3" width="49.421875" style="37" customWidth="1"/>
    <col min="4" max="4" width="28.00390625" style="37" customWidth="1"/>
    <col min="5" max="16384" width="15.421875" style="37" customWidth="1"/>
  </cols>
  <sheetData>
    <row r="1" s="21" customFormat="1" ht="12.75"/>
    <row r="2" s="14" customFormat="1" ht="16.5" customHeight="1"/>
    <row r="3" s="17" customFormat="1" ht="12.75">
      <c r="C3" s="25" t="s">
        <v>181</v>
      </c>
    </row>
    <row r="4" s="48" customFormat="1" ht="14.25" customHeight="1">
      <c r="D4" s="530" t="s">
        <v>315</v>
      </c>
    </row>
    <row r="5" spans="2:4" s="99" customFormat="1" ht="39.75" customHeight="1">
      <c r="B5" s="336" t="s">
        <v>20</v>
      </c>
      <c r="C5" s="337" t="s">
        <v>1</v>
      </c>
      <c r="D5" s="376" t="s">
        <v>317</v>
      </c>
    </row>
    <row r="6" spans="2:4" s="100" customFormat="1" ht="12.75">
      <c r="B6" s="338">
        <v>1</v>
      </c>
      <c r="C6" s="86" t="s">
        <v>149</v>
      </c>
      <c r="D6" s="305">
        <v>2895057.31</v>
      </c>
    </row>
    <row r="7" spans="2:4" s="100" customFormat="1" ht="12.75">
      <c r="B7" s="338">
        <v>2</v>
      </c>
      <c r="C7" s="86" t="s">
        <v>51</v>
      </c>
      <c r="D7" s="305">
        <v>7362743</v>
      </c>
    </row>
    <row r="8" spans="2:4" s="100" customFormat="1" ht="14.25" customHeight="1">
      <c r="B8" s="338">
        <v>3</v>
      </c>
      <c r="C8" s="5" t="s">
        <v>81</v>
      </c>
      <c r="D8" s="305">
        <v>9670246.370000001</v>
      </c>
    </row>
    <row r="9" spans="2:4" s="100" customFormat="1" ht="12.75">
      <c r="B9" s="338">
        <v>4</v>
      </c>
      <c r="C9" s="15" t="s">
        <v>49</v>
      </c>
      <c r="D9" s="305">
        <v>4269924.53</v>
      </c>
    </row>
    <row r="10" spans="2:4" s="100" customFormat="1" ht="12.75">
      <c r="B10" s="338">
        <v>5</v>
      </c>
      <c r="C10" s="86" t="s">
        <v>150</v>
      </c>
      <c r="D10" s="305">
        <v>4043317.13</v>
      </c>
    </row>
    <row r="11" spans="2:4" s="100" customFormat="1" ht="12.75">
      <c r="B11" s="338">
        <v>6</v>
      </c>
      <c r="C11" s="86" t="s">
        <v>61</v>
      </c>
      <c r="D11" s="305">
        <v>1032823.15</v>
      </c>
    </row>
    <row r="12" spans="2:4" s="100" customFormat="1" ht="12.75">
      <c r="B12" s="338">
        <v>7</v>
      </c>
      <c r="C12" s="86" t="s">
        <v>8</v>
      </c>
      <c r="D12" s="305">
        <v>29448311.240000002</v>
      </c>
    </row>
    <row r="13" spans="2:4" s="100" customFormat="1" ht="12.75">
      <c r="B13" s="338">
        <v>8</v>
      </c>
      <c r="C13" s="86" t="s">
        <v>151</v>
      </c>
      <c r="D13" s="305">
        <v>15764291</v>
      </c>
    </row>
    <row r="14" spans="2:4" s="100" customFormat="1" ht="25.5">
      <c r="B14" s="338">
        <v>9</v>
      </c>
      <c r="C14" s="15" t="s">
        <v>152</v>
      </c>
      <c r="D14" s="305">
        <v>253648.35</v>
      </c>
    </row>
    <row r="15" spans="2:4" s="100" customFormat="1" ht="12.75">
      <c r="B15" s="338">
        <v>10</v>
      </c>
      <c r="C15" s="86" t="s">
        <v>144</v>
      </c>
      <c r="D15" s="305">
        <v>1702016.83</v>
      </c>
    </row>
    <row r="16" spans="2:4" s="100" customFormat="1" ht="12.75">
      <c r="B16" s="338">
        <v>11</v>
      </c>
      <c r="C16" s="15" t="s">
        <v>50</v>
      </c>
      <c r="D16" s="305">
        <v>1214298.78</v>
      </c>
    </row>
    <row r="17" spans="2:4" s="100" customFormat="1" ht="12.75">
      <c r="B17" s="338">
        <v>12</v>
      </c>
      <c r="C17" s="86" t="s">
        <v>153</v>
      </c>
      <c r="D17" s="305">
        <v>456461</v>
      </c>
    </row>
    <row r="18" spans="2:4" s="100" customFormat="1" ht="12.75">
      <c r="B18" s="338">
        <v>13</v>
      </c>
      <c r="C18" s="86" t="s">
        <v>63</v>
      </c>
      <c r="D18" s="305">
        <v>376409</v>
      </c>
    </row>
    <row r="19" spans="2:4" s="100" customFormat="1" ht="12.75">
      <c r="B19" s="338">
        <v>14</v>
      </c>
      <c r="C19" s="15" t="s">
        <v>145</v>
      </c>
      <c r="D19" s="305">
        <v>5991818.85</v>
      </c>
    </row>
    <row r="20" spans="2:4" s="100" customFormat="1" ht="12.75">
      <c r="B20" s="338">
        <v>15</v>
      </c>
      <c r="C20" s="86" t="s">
        <v>11</v>
      </c>
      <c r="D20" s="305">
        <v>3801013.16</v>
      </c>
    </row>
    <row r="21" spans="2:4" s="100" customFormat="1" ht="12.75">
      <c r="B21" s="338">
        <v>16</v>
      </c>
      <c r="C21" s="86" t="s">
        <v>64</v>
      </c>
      <c r="D21" s="305">
        <v>82987.19</v>
      </c>
    </row>
    <row r="22" spans="2:4" s="100" customFormat="1" ht="12.75">
      <c r="B22" s="338">
        <v>17</v>
      </c>
      <c r="C22" s="86" t="s">
        <v>147</v>
      </c>
      <c r="D22" s="305">
        <v>388659.9</v>
      </c>
    </row>
    <row r="23" spans="2:4" s="100" customFormat="1" ht="12.75">
      <c r="B23" s="338">
        <v>18</v>
      </c>
      <c r="C23" s="86" t="s">
        <v>174</v>
      </c>
      <c r="D23" s="305">
        <v>550954.49</v>
      </c>
    </row>
    <row r="24" spans="2:4" s="100" customFormat="1" ht="12.75">
      <c r="B24" s="338">
        <v>19</v>
      </c>
      <c r="C24" s="86" t="s">
        <v>161</v>
      </c>
      <c r="D24" s="305">
        <v>3811952.7800000003</v>
      </c>
    </row>
    <row r="25" spans="2:4" s="100" customFormat="1" ht="12.75">
      <c r="B25" s="338">
        <v>20</v>
      </c>
      <c r="C25" s="86" t="s">
        <v>148</v>
      </c>
      <c r="D25" s="305">
        <v>2913983.79</v>
      </c>
    </row>
    <row r="26" spans="2:6" s="101" customFormat="1" ht="12.75">
      <c r="B26" s="338">
        <v>21</v>
      </c>
      <c r="C26" s="5" t="s">
        <v>192</v>
      </c>
      <c r="D26" s="305">
        <v>177874</v>
      </c>
      <c r="E26" s="100"/>
      <c r="F26" s="100"/>
    </row>
    <row r="27" spans="1:35" s="240" customFormat="1" ht="12.75">
      <c r="A27" s="101"/>
      <c r="B27" s="338">
        <v>22</v>
      </c>
      <c r="C27" s="5" t="s">
        <v>162</v>
      </c>
      <c r="D27" s="305">
        <v>3605059.2199999997</v>
      </c>
      <c r="E27" s="100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</row>
    <row r="28" spans="2:4" s="100" customFormat="1" ht="12.75">
      <c r="B28" s="338">
        <v>23</v>
      </c>
      <c r="C28" s="5" t="s">
        <v>171</v>
      </c>
      <c r="D28" s="305">
        <v>73138</v>
      </c>
    </row>
    <row r="29" spans="2:6" s="101" customFormat="1" ht="12.75">
      <c r="B29" s="338">
        <v>24</v>
      </c>
      <c r="C29" s="15" t="s">
        <v>296</v>
      </c>
      <c r="D29" s="305">
        <v>425576.46</v>
      </c>
      <c r="E29" s="100"/>
      <c r="F29" s="100"/>
    </row>
    <row r="30" spans="2:6" s="101" customFormat="1" ht="12.75">
      <c r="B30" s="338">
        <v>25</v>
      </c>
      <c r="C30" s="5" t="s">
        <v>195</v>
      </c>
      <c r="D30" s="305">
        <v>655891.1799999999</v>
      </c>
      <c r="E30" s="100"/>
      <c r="F30" s="100"/>
    </row>
    <row r="31" spans="2:6" s="101" customFormat="1" ht="12.75">
      <c r="B31" s="338">
        <v>26</v>
      </c>
      <c r="C31" s="5" t="s">
        <v>196</v>
      </c>
      <c r="D31" s="305">
        <v>684332.46</v>
      </c>
      <c r="E31" s="100"/>
      <c r="F31" s="100"/>
    </row>
    <row r="32" spans="2:6" s="101" customFormat="1" ht="12.75">
      <c r="B32" s="338">
        <v>27</v>
      </c>
      <c r="C32" s="5" t="s">
        <v>224</v>
      </c>
      <c r="D32" s="305">
        <v>337337</v>
      </c>
      <c r="E32" s="100"/>
      <c r="F32" s="100"/>
    </row>
    <row r="33" spans="2:6" s="101" customFormat="1" ht="12.75">
      <c r="B33" s="338">
        <v>28</v>
      </c>
      <c r="C33" s="306" t="s">
        <v>218</v>
      </c>
      <c r="D33" s="305">
        <v>921219</v>
      </c>
      <c r="E33" s="100"/>
      <c r="F33" s="100"/>
    </row>
    <row r="34" spans="2:6" s="101" customFormat="1" ht="12.75">
      <c r="B34" s="338">
        <v>29</v>
      </c>
      <c r="C34" s="306" t="s">
        <v>198</v>
      </c>
      <c r="D34" s="305">
        <v>2186536.13</v>
      </c>
      <c r="E34" s="100"/>
      <c r="F34" s="100"/>
    </row>
    <row r="35" spans="2:6" s="101" customFormat="1" ht="12.75">
      <c r="B35" s="338">
        <v>30</v>
      </c>
      <c r="C35" s="306" t="s">
        <v>223</v>
      </c>
      <c r="D35" s="305">
        <v>3924335.63</v>
      </c>
      <c r="E35" s="100"/>
      <c r="F35" s="100"/>
    </row>
    <row r="36" spans="2:6" s="101" customFormat="1" ht="12.75">
      <c r="B36" s="338">
        <v>31</v>
      </c>
      <c r="C36" s="306" t="s">
        <v>225</v>
      </c>
      <c r="D36" s="305">
        <v>2950034.9000000004</v>
      </c>
      <c r="E36" s="100"/>
      <c r="F36" s="100"/>
    </row>
    <row r="37" spans="2:6" s="101" customFormat="1" ht="15" customHeight="1">
      <c r="B37" s="338">
        <v>32</v>
      </c>
      <c r="C37" s="306" t="s">
        <v>226</v>
      </c>
      <c r="D37" s="305">
        <v>1095731.3900000001</v>
      </c>
      <c r="E37" s="100"/>
      <c r="F37" s="100"/>
    </row>
    <row r="38" spans="2:6" s="101" customFormat="1" ht="12.75">
      <c r="B38" s="338">
        <v>33</v>
      </c>
      <c r="C38" s="306" t="s">
        <v>248</v>
      </c>
      <c r="D38" s="305">
        <v>760988.29</v>
      </c>
      <c r="E38" s="100"/>
      <c r="F38" s="100"/>
    </row>
    <row r="39" spans="2:6" s="101" customFormat="1" ht="12.75">
      <c r="B39" s="338">
        <v>34</v>
      </c>
      <c r="C39" s="306" t="s">
        <v>266</v>
      </c>
      <c r="D39" s="305">
        <v>1665962.53</v>
      </c>
      <c r="E39" s="100"/>
      <c r="F39" s="100"/>
    </row>
    <row r="40" spans="2:6" s="101" customFormat="1" ht="12.75">
      <c r="B40" s="338">
        <v>35</v>
      </c>
      <c r="C40" s="306" t="s">
        <v>312</v>
      </c>
      <c r="D40" s="305">
        <v>265675.96</v>
      </c>
      <c r="E40" s="100"/>
      <c r="F40" s="100"/>
    </row>
    <row r="41" s="48" customFormat="1" ht="33.75" customHeight="1">
      <c r="B41" s="61"/>
    </row>
  </sheetData>
  <sheetProtection/>
  <printOptions/>
  <pageMargins left="0.15748031496062992" right="0.1968503937007874" top="0.31496062992125984" bottom="0.1968503937007874" header="0.2362204724409449" footer="0.2362204724409449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">
      <selection activeCell="D4" sqref="D4"/>
    </sheetView>
  </sheetViews>
  <sheetFormatPr defaultColWidth="11.00390625" defaultRowHeight="29.25" customHeight="1"/>
  <cols>
    <col min="1" max="1" width="5.421875" style="103" customWidth="1"/>
    <col min="2" max="2" width="7.7109375" style="103" customWidth="1"/>
    <col min="3" max="3" width="52.28125" style="251" customWidth="1"/>
    <col min="4" max="4" width="27.421875" style="103" customWidth="1"/>
    <col min="5" max="16384" width="11.00390625" style="103" customWidth="1"/>
  </cols>
  <sheetData>
    <row r="1" ht="20.25" customHeight="1"/>
    <row r="2" spans="2:3" ht="14.25" customHeight="1">
      <c r="B2" s="178" t="s">
        <v>182</v>
      </c>
      <c r="C2" s="178"/>
    </row>
    <row r="3" ht="33" customHeight="1">
      <c r="D3" s="531" t="s">
        <v>315</v>
      </c>
    </row>
    <row r="4" spans="1:4" ht="45" customHeight="1">
      <c r="A4" s="129"/>
      <c r="B4" s="532" t="s">
        <v>98</v>
      </c>
      <c r="C4" s="533" t="s">
        <v>1</v>
      </c>
      <c r="D4" s="376" t="s">
        <v>317</v>
      </c>
    </row>
    <row r="5" spans="1:4" ht="12.75">
      <c r="A5" s="130"/>
      <c r="B5" s="534">
        <v>1</v>
      </c>
      <c r="C5" s="309" t="s">
        <v>51</v>
      </c>
      <c r="D5" s="307">
        <v>2804404</v>
      </c>
    </row>
    <row r="6" spans="1:4" ht="12.75">
      <c r="A6" s="130"/>
      <c r="B6" s="534">
        <v>2</v>
      </c>
      <c r="C6" s="308" t="s">
        <v>58</v>
      </c>
      <c r="D6" s="307">
        <v>19834879.54</v>
      </c>
    </row>
    <row r="7" spans="1:4" ht="12.75">
      <c r="A7" s="130"/>
      <c r="B7" s="534">
        <v>3</v>
      </c>
      <c r="C7" s="309" t="s">
        <v>144</v>
      </c>
      <c r="D7" s="307">
        <v>1538177.1600000001</v>
      </c>
    </row>
    <row r="8" spans="1:4" ht="12.75">
      <c r="A8" s="130"/>
      <c r="B8" s="534">
        <v>4</v>
      </c>
      <c r="C8" s="310" t="s">
        <v>49</v>
      </c>
      <c r="D8" s="307">
        <v>14715703.95</v>
      </c>
    </row>
    <row r="9" spans="1:4" ht="12.75">
      <c r="A9" s="130"/>
      <c r="B9" s="534">
        <v>5</v>
      </c>
      <c r="C9" s="309" t="s">
        <v>10</v>
      </c>
      <c r="D9" s="307">
        <v>1654615.9100000001</v>
      </c>
    </row>
    <row r="10" spans="1:4" ht="12.75">
      <c r="A10" s="130"/>
      <c r="B10" s="534">
        <v>6</v>
      </c>
      <c r="C10" s="309" t="s">
        <v>61</v>
      </c>
      <c r="D10" s="307">
        <v>1491675.38</v>
      </c>
    </row>
    <row r="11" spans="1:4" ht="12.75">
      <c r="A11" s="130"/>
      <c r="B11" s="534">
        <v>7</v>
      </c>
      <c r="C11" s="309" t="s">
        <v>8</v>
      </c>
      <c r="D11" s="307">
        <v>6984736.67</v>
      </c>
    </row>
    <row r="12" spans="1:4" ht="12.75">
      <c r="A12" s="130" t="s">
        <v>244</v>
      </c>
      <c r="B12" s="534">
        <v>8</v>
      </c>
      <c r="C12" s="309" t="s">
        <v>151</v>
      </c>
      <c r="D12" s="307">
        <v>42046845.8</v>
      </c>
    </row>
    <row r="13" spans="1:4" ht="12.75">
      <c r="A13" s="130"/>
      <c r="B13" s="534">
        <v>9</v>
      </c>
      <c r="C13" s="309" t="s">
        <v>50</v>
      </c>
      <c r="D13" s="307">
        <v>1626776.85</v>
      </c>
    </row>
    <row r="14" spans="1:4" ht="12.75">
      <c r="A14" s="130"/>
      <c r="B14" s="534">
        <v>10</v>
      </c>
      <c r="C14" s="309" t="s">
        <v>153</v>
      </c>
      <c r="D14" s="307">
        <v>3082074.5300000003</v>
      </c>
    </row>
    <row r="15" spans="1:4" ht="12.75">
      <c r="A15" s="130"/>
      <c r="B15" s="534">
        <v>11</v>
      </c>
      <c r="C15" s="309" t="s">
        <v>63</v>
      </c>
      <c r="D15" s="307">
        <v>366491</v>
      </c>
    </row>
    <row r="16" spans="1:4" ht="12.75">
      <c r="A16" s="130"/>
      <c r="B16" s="534">
        <v>12</v>
      </c>
      <c r="C16" s="310" t="s">
        <v>185</v>
      </c>
      <c r="D16" s="307">
        <v>13699148.219999999</v>
      </c>
    </row>
    <row r="17" spans="1:4" ht="12.75">
      <c r="A17" s="130"/>
      <c r="B17" s="534">
        <v>13</v>
      </c>
      <c r="C17" s="309" t="s">
        <v>170</v>
      </c>
      <c r="D17" s="307">
        <v>1243215.69</v>
      </c>
    </row>
    <row r="18" spans="1:4" ht="12.75">
      <c r="A18" s="130"/>
      <c r="B18" s="534">
        <v>14</v>
      </c>
      <c r="C18" s="309" t="s">
        <v>11</v>
      </c>
      <c r="D18" s="307">
        <v>18905901.89</v>
      </c>
    </row>
    <row r="19" spans="1:5" s="139" customFormat="1" ht="12.75">
      <c r="A19" s="138"/>
      <c r="B19" s="534">
        <v>15</v>
      </c>
      <c r="C19" s="311" t="s">
        <v>12</v>
      </c>
      <c r="D19" s="307">
        <v>12947763.71</v>
      </c>
      <c r="E19" s="103"/>
    </row>
    <row r="20" spans="1:4" ht="12.75">
      <c r="A20" s="130"/>
      <c r="B20" s="534">
        <v>16</v>
      </c>
      <c r="C20" s="309" t="s">
        <v>169</v>
      </c>
      <c r="D20" s="307">
        <v>11913194.02</v>
      </c>
    </row>
    <row r="21" spans="1:4" ht="12.75">
      <c r="A21" s="130"/>
      <c r="B21" s="534">
        <v>17</v>
      </c>
      <c r="C21" s="308" t="s">
        <v>192</v>
      </c>
      <c r="D21" s="307">
        <v>204549.48</v>
      </c>
    </row>
    <row r="22" spans="1:4" ht="12.75">
      <c r="A22" s="130"/>
      <c r="B22" s="534">
        <v>18</v>
      </c>
      <c r="C22" s="308" t="s">
        <v>168</v>
      </c>
      <c r="D22" s="307">
        <v>4295029.8</v>
      </c>
    </row>
    <row r="23" spans="1:4" ht="12.75">
      <c r="A23" s="130"/>
      <c r="B23" s="534">
        <v>19</v>
      </c>
      <c r="C23" s="309" t="s">
        <v>147</v>
      </c>
      <c r="D23" s="307">
        <v>2322977</v>
      </c>
    </row>
    <row r="24" spans="1:4" ht="12.75">
      <c r="A24" s="130"/>
      <c r="B24" s="534">
        <v>20</v>
      </c>
      <c r="C24" s="309" t="s">
        <v>64</v>
      </c>
      <c r="D24" s="307">
        <v>107741.98000000001</v>
      </c>
    </row>
    <row r="25" spans="1:4" ht="12.75">
      <c r="A25" s="130"/>
      <c r="B25" s="534">
        <v>21</v>
      </c>
      <c r="C25" s="309" t="s">
        <v>149</v>
      </c>
      <c r="D25" s="307">
        <v>4541954.16</v>
      </c>
    </row>
    <row r="26" spans="1:4" ht="12.75">
      <c r="A26" s="130"/>
      <c r="B26" s="534">
        <v>22</v>
      </c>
      <c r="C26" s="309" t="s">
        <v>77</v>
      </c>
      <c r="D26" s="307">
        <v>550704.3300000001</v>
      </c>
    </row>
    <row r="27" spans="1:4" ht="12.75">
      <c r="A27" s="130"/>
      <c r="B27" s="534">
        <v>23</v>
      </c>
      <c r="C27" s="310" t="s">
        <v>296</v>
      </c>
      <c r="D27" s="307">
        <v>552310.71</v>
      </c>
    </row>
    <row r="28" spans="1:4" ht="12.75">
      <c r="A28" s="130"/>
      <c r="B28" s="534">
        <v>24</v>
      </c>
      <c r="C28" s="308" t="s">
        <v>195</v>
      </c>
      <c r="D28" s="307">
        <v>956706.78</v>
      </c>
    </row>
    <row r="29" spans="1:4" ht="20.25" customHeight="1">
      <c r="A29" s="130"/>
      <c r="B29" s="534">
        <v>25</v>
      </c>
      <c r="C29" s="308" t="s">
        <v>196</v>
      </c>
      <c r="D29" s="307">
        <v>1990282.76</v>
      </c>
    </row>
    <row r="30" spans="1:4" ht="12.75">
      <c r="A30" s="130"/>
      <c r="B30" s="338">
        <v>26</v>
      </c>
      <c r="C30" s="312" t="s">
        <v>125</v>
      </c>
      <c r="D30" s="307">
        <v>1566144.46</v>
      </c>
    </row>
    <row r="31" spans="1:4" ht="17.25" customHeight="1">
      <c r="A31" s="130"/>
      <c r="B31" s="338">
        <v>27</v>
      </c>
      <c r="C31" s="308" t="s">
        <v>219</v>
      </c>
      <c r="D31" s="307">
        <v>822774</v>
      </c>
    </row>
    <row r="32" spans="1:4" ht="17.25" customHeight="1">
      <c r="A32" s="130"/>
      <c r="B32" s="338">
        <v>28</v>
      </c>
      <c r="C32" s="308" t="s">
        <v>198</v>
      </c>
      <c r="D32" s="307">
        <v>6106620.58</v>
      </c>
    </row>
    <row r="33" spans="1:4" ht="16.5" customHeight="1">
      <c r="A33" s="130"/>
      <c r="B33" s="338">
        <v>29</v>
      </c>
      <c r="C33" s="308" t="s">
        <v>221</v>
      </c>
      <c r="D33" s="307">
        <v>4489708.18</v>
      </c>
    </row>
    <row r="34" spans="1:4" ht="12.75">
      <c r="A34" s="130"/>
      <c r="B34" s="338">
        <v>30</v>
      </c>
      <c r="C34" s="312" t="s">
        <v>225</v>
      </c>
      <c r="D34" s="307">
        <v>2012662.24</v>
      </c>
    </row>
    <row r="35" spans="1:4" ht="12.75">
      <c r="A35" s="130"/>
      <c r="B35" s="338">
        <v>31</v>
      </c>
      <c r="C35" s="312" t="s">
        <v>226</v>
      </c>
      <c r="D35" s="307">
        <v>3747926.08</v>
      </c>
    </row>
    <row r="36" spans="1:4" ht="12.75">
      <c r="A36" s="130"/>
      <c r="B36" s="338">
        <v>32</v>
      </c>
      <c r="C36" s="332" t="s">
        <v>248</v>
      </c>
      <c r="D36" s="307">
        <v>2336191.37</v>
      </c>
    </row>
    <row r="37" spans="1:4" ht="12.75">
      <c r="A37" s="130"/>
      <c r="B37" s="338">
        <v>33</v>
      </c>
      <c r="C37" s="332" t="s">
        <v>266</v>
      </c>
      <c r="D37" s="307">
        <v>3399043.69</v>
      </c>
    </row>
    <row r="38" spans="1:4" ht="12.75">
      <c r="A38" s="130"/>
      <c r="B38" s="338">
        <v>34</v>
      </c>
      <c r="C38" s="332" t="s">
        <v>312</v>
      </c>
      <c r="D38" s="307">
        <v>250000</v>
      </c>
    </row>
    <row r="39" ht="24.75" customHeight="1">
      <c r="C39" s="103"/>
    </row>
    <row r="40" ht="29.25" customHeight="1">
      <c r="C40" s="103"/>
    </row>
    <row r="41" ht="29.25" customHeight="1">
      <c r="C41" s="103"/>
    </row>
    <row r="42" ht="29.25" customHeight="1">
      <c r="C42" s="103"/>
    </row>
    <row r="43" ht="29.25" customHeight="1">
      <c r="C43" s="103"/>
    </row>
  </sheetData>
  <sheetProtection/>
  <printOptions/>
  <pageMargins left="0.15748031496062992" right="0.15748031496062992" top="0.2362204724409449" bottom="0.15748031496062992" header="0.2362204724409449" footer="0.196850393700787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D10" sqref="D10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5.57421875" style="7" customWidth="1"/>
    <col min="4" max="4" width="25.7109375" style="4" customWidth="1"/>
    <col min="5" max="5" width="16.421875" style="361" customWidth="1"/>
    <col min="6" max="16384" width="26.8515625" style="4" customWidth="1"/>
  </cols>
  <sheetData>
    <row r="1" s="21" customFormat="1" ht="12.75">
      <c r="E1" s="67"/>
    </row>
    <row r="2" s="21" customFormat="1" ht="12.75">
      <c r="E2" s="67"/>
    </row>
    <row r="3" s="21" customFormat="1" ht="12.75">
      <c r="E3" s="67"/>
    </row>
    <row r="4" s="14" customFormat="1" ht="12.75" customHeight="1">
      <c r="E4" s="349"/>
    </row>
    <row r="6" ht="12.75">
      <c r="C6" s="134" t="s">
        <v>179</v>
      </c>
    </row>
    <row r="7" ht="12.75">
      <c r="B7" s="1"/>
    </row>
    <row r="8" spans="2:3" ht="12.75">
      <c r="B8" s="1"/>
      <c r="C8" s="8"/>
    </row>
    <row r="9" spans="3:4" ht="12.75">
      <c r="C9" s="8"/>
      <c r="D9" s="535" t="s">
        <v>315</v>
      </c>
    </row>
    <row r="10" spans="2:5" s="1" customFormat="1" ht="37.5" customHeight="1">
      <c r="B10" s="170" t="s">
        <v>20</v>
      </c>
      <c r="C10" s="170" t="s">
        <v>13</v>
      </c>
      <c r="D10" s="376" t="s">
        <v>317</v>
      </c>
      <c r="E10" s="361"/>
    </row>
    <row r="11" spans="2:5" s="82" customFormat="1" ht="25.5" customHeight="1">
      <c r="B11" s="299">
        <v>1</v>
      </c>
      <c r="C11" s="310" t="s">
        <v>47</v>
      </c>
      <c r="D11" s="5">
        <v>10037899.77</v>
      </c>
      <c r="E11" s="3"/>
    </row>
    <row r="12" spans="1:5" s="82" customFormat="1" ht="22.5" customHeight="1">
      <c r="A12" s="263" t="s">
        <v>97</v>
      </c>
      <c r="B12" s="299">
        <v>2</v>
      </c>
      <c r="C12" s="310" t="s">
        <v>51</v>
      </c>
      <c r="D12" s="5">
        <v>8917784.97</v>
      </c>
      <c r="E12" s="3"/>
    </row>
    <row r="13" spans="2:5" s="82" customFormat="1" ht="25.5" customHeight="1">
      <c r="B13" s="299">
        <v>3</v>
      </c>
      <c r="C13" s="310" t="s">
        <v>67</v>
      </c>
      <c r="D13" s="5">
        <v>1866959.59</v>
      </c>
      <c r="E13" s="3"/>
    </row>
    <row r="14" spans="2:5" s="82" customFormat="1" ht="27.75" customHeight="1">
      <c r="B14" s="299">
        <v>4</v>
      </c>
      <c r="C14" s="309" t="s">
        <v>8</v>
      </c>
      <c r="D14" s="5">
        <v>7238116.7</v>
      </c>
      <c r="E14" s="3"/>
    </row>
    <row r="15" spans="2:5" s="82" customFormat="1" ht="27.75" customHeight="1">
      <c r="B15" s="299">
        <v>5</v>
      </c>
      <c r="C15" s="256" t="s">
        <v>29</v>
      </c>
      <c r="D15" s="5">
        <v>176069.97</v>
      </c>
      <c r="E15" s="3"/>
    </row>
    <row r="16" spans="2:5" s="82" customFormat="1" ht="27.75" customHeight="1">
      <c r="B16" s="299">
        <v>6</v>
      </c>
      <c r="C16" s="256" t="s">
        <v>203</v>
      </c>
      <c r="D16" s="5">
        <v>25059</v>
      </c>
      <c r="E16" s="3"/>
    </row>
    <row r="17" spans="2:5" s="48" customFormat="1" ht="12.75">
      <c r="B17" s="61"/>
      <c r="E17" s="57"/>
    </row>
    <row r="18" s="56" customFormat="1" ht="12.75">
      <c r="E18" s="57"/>
    </row>
  </sheetData>
  <sheetProtection selectLockedCells="1" selectUnlockedCells="1"/>
  <printOptions/>
  <pageMargins left="0.15748031496062992" right="0.1968503937007874" top="0.2362204724409449" bottom="0.2755905511811024" header="0.2362204724409449" footer="0.2362204724409449"/>
  <pageSetup horizontalDpi="300" verticalDpi="3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6:D11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9.421875" style="0" customWidth="1"/>
    <col min="4" max="4" width="18.57421875" style="0" customWidth="1"/>
  </cols>
  <sheetData>
    <row r="6" spans="2:4" s="4" customFormat="1" ht="51" customHeight="1">
      <c r="B6" s="449" t="s">
        <v>256</v>
      </c>
      <c r="C6" s="449"/>
      <c r="D6" s="449"/>
    </row>
    <row r="7" spans="2:3" s="4" customFormat="1" ht="12.75">
      <c r="B7" s="1"/>
      <c r="C7" s="1"/>
    </row>
    <row r="8" spans="3:4" s="4" customFormat="1" ht="12.75">
      <c r="C8" s="1"/>
      <c r="D8" s="535" t="s">
        <v>315</v>
      </c>
    </row>
    <row r="9" spans="2:4" s="1" customFormat="1" ht="56.25" customHeight="1">
      <c r="B9" s="170" t="s">
        <v>20</v>
      </c>
      <c r="C9" s="170" t="s">
        <v>13</v>
      </c>
      <c r="D9" s="376" t="s">
        <v>317</v>
      </c>
    </row>
    <row r="10" spans="2:4" s="82" customFormat="1" ht="30" customHeight="1">
      <c r="B10" s="214">
        <v>1</v>
      </c>
      <c r="C10" s="15" t="s">
        <v>46</v>
      </c>
      <c r="D10" s="5">
        <v>388132</v>
      </c>
    </row>
    <row r="11" spans="2:4" s="6" customFormat="1" ht="32.25" customHeight="1">
      <c r="B11" s="215">
        <v>2</v>
      </c>
      <c r="C11" s="5" t="s">
        <v>147</v>
      </c>
      <c r="D11" s="5">
        <v>780398</v>
      </c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6:F1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6.28125" style="0" customWidth="1"/>
    <col min="4" max="4" width="25.7109375" style="0" customWidth="1"/>
    <col min="6" max="6" width="10.140625" style="0" bestFit="1" customWidth="1"/>
  </cols>
  <sheetData>
    <row r="6" spans="2:4" s="4" customFormat="1" ht="51" customHeight="1">
      <c r="B6" s="449" t="s">
        <v>252</v>
      </c>
      <c r="C6" s="449"/>
      <c r="D6" s="449"/>
    </row>
    <row r="7" spans="2:3" s="4" customFormat="1" ht="12.75">
      <c r="B7" s="1"/>
      <c r="C7" s="1"/>
    </row>
    <row r="8" spans="3:4" s="4" customFormat="1" ht="12.75">
      <c r="C8" s="1"/>
      <c r="D8" s="535" t="s">
        <v>315</v>
      </c>
    </row>
    <row r="9" spans="2:4" s="1" customFormat="1" ht="37.5" customHeight="1">
      <c r="B9" s="170" t="s">
        <v>20</v>
      </c>
      <c r="C9" s="170" t="s">
        <v>13</v>
      </c>
      <c r="D9" s="376" t="s">
        <v>317</v>
      </c>
    </row>
    <row r="10" spans="2:6" s="82" customFormat="1" ht="21.75" customHeight="1">
      <c r="B10" s="214">
        <v>1</v>
      </c>
      <c r="C10" s="380" t="s">
        <v>8</v>
      </c>
      <c r="D10" s="5">
        <v>20106918.65</v>
      </c>
      <c r="F10" s="126"/>
    </row>
    <row r="11" spans="2:4" s="6" customFormat="1" ht="26.25" customHeight="1">
      <c r="B11" s="215">
        <v>2</v>
      </c>
      <c r="C11" s="248" t="s">
        <v>145</v>
      </c>
      <c r="D11" s="5">
        <v>1828659.3499999999</v>
      </c>
    </row>
    <row r="12" spans="2:4" s="6" customFormat="1" ht="24" customHeight="1">
      <c r="B12" s="215">
        <v>3</v>
      </c>
      <c r="C12" s="248" t="s">
        <v>51</v>
      </c>
      <c r="D12" s="5">
        <v>1136254</v>
      </c>
    </row>
    <row r="13" spans="2:4" s="6" customFormat="1" ht="31.5" customHeight="1">
      <c r="B13" s="215">
        <v>4</v>
      </c>
      <c r="C13" s="249" t="s">
        <v>258</v>
      </c>
      <c r="D13" s="5">
        <v>227941</v>
      </c>
    </row>
    <row r="14" spans="2:4" s="6" customFormat="1" ht="26.25" customHeight="1">
      <c r="B14" s="215">
        <v>5</v>
      </c>
      <c r="C14" s="256" t="s">
        <v>29</v>
      </c>
      <c r="D14" s="5">
        <v>482057</v>
      </c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6:D1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9.421875" style="0" customWidth="1"/>
    <col min="4" max="4" width="20.00390625" style="0" customWidth="1"/>
  </cols>
  <sheetData>
    <row r="6" spans="2:4" s="4" customFormat="1" ht="51" customHeight="1">
      <c r="B6" s="449" t="s">
        <v>262</v>
      </c>
      <c r="C6" s="449"/>
      <c r="D6" s="449"/>
    </row>
    <row r="7" spans="2:3" s="4" customFormat="1" ht="12.75">
      <c r="B7" s="1"/>
      <c r="C7" s="1"/>
    </row>
    <row r="8" spans="3:4" s="4" customFormat="1" ht="12.75">
      <c r="C8" s="1"/>
      <c r="D8" s="535" t="s">
        <v>315</v>
      </c>
    </row>
    <row r="9" spans="2:4" s="1" customFormat="1" ht="56.25" customHeight="1">
      <c r="B9" s="170" t="s">
        <v>20</v>
      </c>
      <c r="C9" s="170" t="s">
        <v>13</v>
      </c>
      <c r="D9" s="536" t="s">
        <v>317</v>
      </c>
    </row>
    <row r="10" spans="2:4" s="82" customFormat="1" ht="36.75" customHeight="1">
      <c r="B10" s="214">
        <v>1</v>
      </c>
      <c r="C10" s="133" t="s">
        <v>29</v>
      </c>
      <c r="D10" s="5">
        <v>910010</v>
      </c>
    </row>
    <row r="11" spans="2:4" s="6" customFormat="1" ht="37.5" customHeight="1">
      <c r="B11" s="215">
        <v>2</v>
      </c>
      <c r="C11" s="142" t="s">
        <v>42</v>
      </c>
      <c r="D11" s="5">
        <v>196650</v>
      </c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E58"/>
  <sheetViews>
    <sheetView zoomScalePageLayoutView="0" workbookViewId="0" topLeftCell="A1">
      <pane ySplit="4" topLeftCell="A43" activePane="bottomLeft" state="frozen"/>
      <selection pane="topLeft" activeCell="O45" sqref="O45:O46"/>
      <selection pane="bottomLeft" activeCell="H54" sqref="H54:H56"/>
    </sheetView>
  </sheetViews>
  <sheetFormatPr defaultColWidth="11.421875" defaultRowHeight="32.25" customHeight="1"/>
  <cols>
    <col min="1" max="1" width="1.57421875" style="112" customWidth="1"/>
    <col min="2" max="2" width="4.57421875" style="112" customWidth="1"/>
    <col min="3" max="3" width="44.57421875" style="276" customWidth="1"/>
    <col min="4" max="4" width="22.57421875" style="121" customWidth="1"/>
    <col min="5" max="5" width="20.57421875" style="117" customWidth="1"/>
    <col min="6" max="16384" width="11.421875" style="112" customWidth="1"/>
  </cols>
  <sheetData>
    <row r="1" spans="3:5" s="21" customFormat="1" ht="12.75">
      <c r="C1" s="264"/>
      <c r="E1" s="67"/>
    </row>
    <row r="2" spans="2:5" ht="36.75" customHeight="1">
      <c r="B2" s="450" t="s">
        <v>112</v>
      </c>
      <c r="C2" s="450"/>
      <c r="D2" s="450"/>
      <c r="E2" s="450"/>
    </row>
    <row r="3" spans="3:5" s="113" customFormat="1" ht="15" customHeight="1">
      <c r="C3" s="265"/>
      <c r="D3" s="114"/>
      <c r="E3" s="537" t="s">
        <v>315</v>
      </c>
    </row>
    <row r="4" spans="2:5" s="115" customFormat="1" ht="39.75" customHeight="1">
      <c r="B4" s="174" t="s">
        <v>19</v>
      </c>
      <c r="C4" s="266" t="s">
        <v>113</v>
      </c>
      <c r="D4" s="174" t="s">
        <v>114</v>
      </c>
      <c r="E4" s="176" t="s">
        <v>317</v>
      </c>
    </row>
    <row r="5" spans="2:5" ht="12.75" customHeight="1">
      <c r="B5" s="207"/>
      <c r="C5" s="267" t="s">
        <v>115</v>
      </c>
      <c r="D5" s="116" t="s">
        <v>116</v>
      </c>
      <c r="E5" s="167">
        <v>1674292</v>
      </c>
    </row>
    <row r="6" spans="2:5" ht="12.75">
      <c r="B6" s="207"/>
      <c r="C6" s="267" t="s">
        <v>115</v>
      </c>
      <c r="D6" s="116" t="s">
        <v>121</v>
      </c>
      <c r="E6" s="167">
        <v>148928</v>
      </c>
    </row>
    <row r="7" spans="2:5" ht="12.75" customHeight="1">
      <c r="B7" s="207"/>
      <c r="C7" s="267" t="s">
        <v>115</v>
      </c>
      <c r="D7" s="116" t="s">
        <v>117</v>
      </c>
      <c r="E7" s="167">
        <v>37389.31</v>
      </c>
    </row>
    <row r="8" spans="2:5" ht="12.75" customHeight="1">
      <c r="B8" s="207"/>
      <c r="C8" s="267" t="s">
        <v>115</v>
      </c>
      <c r="D8" s="116" t="s">
        <v>118</v>
      </c>
      <c r="E8" s="167">
        <v>31150</v>
      </c>
    </row>
    <row r="9" spans="2:5" s="115" customFormat="1" ht="25.5" customHeight="1">
      <c r="B9" s="208">
        <v>1</v>
      </c>
      <c r="C9" s="268" t="s">
        <v>119</v>
      </c>
      <c r="D9" s="118"/>
      <c r="E9" s="238">
        <v>1891759.31</v>
      </c>
    </row>
    <row r="10" spans="2:5" ht="12.75" customHeight="1">
      <c r="B10" s="207"/>
      <c r="C10" s="267" t="s">
        <v>120</v>
      </c>
      <c r="D10" s="116" t="s">
        <v>116</v>
      </c>
      <c r="E10" s="167">
        <v>1108289</v>
      </c>
    </row>
    <row r="11" spans="2:5" ht="12.75">
      <c r="B11" s="207"/>
      <c r="C11" s="267" t="s">
        <v>120</v>
      </c>
      <c r="D11" s="116" t="s">
        <v>121</v>
      </c>
      <c r="E11" s="167">
        <v>229836</v>
      </c>
    </row>
    <row r="12" spans="2:5" ht="12.75" customHeight="1">
      <c r="B12" s="207"/>
      <c r="C12" s="267" t="s">
        <v>120</v>
      </c>
      <c r="D12" s="116" t="s">
        <v>117</v>
      </c>
      <c r="E12" s="167">
        <v>128191.92</v>
      </c>
    </row>
    <row r="13" spans="2:5" s="115" customFormat="1" ht="38.25" customHeight="1">
      <c r="B13" s="208">
        <v>2</v>
      </c>
      <c r="C13" s="268" t="s">
        <v>122</v>
      </c>
      <c r="D13" s="119"/>
      <c r="E13" s="238">
        <v>1466316.92</v>
      </c>
    </row>
    <row r="14" spans="2:5" ht="22.5" customHeight="1">
      <c r="B14" s="207"/>
      <c r="C14" s="267" t="s">
        <v>123</v>
      </c>
      <c r="D14" s="116" t="s">
        <v>116</v>
      </c>
      <c r="E14" s="167">
        <v>1310204</v>
      </c>
    </row>
    <row r="15" spans="2:5" ht="23.25" customHeight="1">
      <c r="B15" s="207"/>
      <c r="C15" s="267" t="s">
        <v>123</v>
      </c>
      <c r="D15" s="116" t="s">
        <v>121</v>
      </c>
      <c r="E15" s="167">
        <v>38664</v>
      </c>
    </row>
    <row r="16" spans="2:5" s="115" customFormat="1" ht="25.5" customHeight="1">
      <c r="B16" s="208">
        <v>3</v>
      </c>
      <c r="C16" s="268" t="s">
        <v>124</v>
      </c>
      <c r="D16" s="119"/>
      <c r="E16" s="239">
        <v>1348868</v>
      </c>
    </row>
    <row r="17" spans="2:5" ht="12.75">
      <c r="B17" s="207"/>
      <c r="C17" s="267" t="s">
        <v>227</v>
      </c>
      <c r="D17" s="116" t="s">
        <v>116</v>
      </c>
      <c r="E17" s="167">
        <v>2035175</v>
      </c>
    </row>
    <row r="18" spans="2:5" ht="12.75">
      <c r="B18" s="207"/>
      <c r="C18" s="267" t="s">
        <v>227</v>
      </c>
      <c r="D18" s="116" t="s">
        <v>121</v>
      </c>
      <c r="E18" s="167">
        <v>252748</v>
      </c>
    </row>
    <row r="19" spans="2:5" ht="12.75">
      <c r="B19" s="207"/>
      <c r="C19" s="267" t="s">
        <v>227</v>
      </c>
      <c r="D19" s="116" t="s">
        <v>117</v>
      </c>
      <c r="E19" s="167">
        <v>278934.51</v>
      </c>
    </row>
    <row r="20" spans="2:5" s="115" customFormat="1" ht="25.5">
      <c r="B20" s="208">
        <v>4</v>
      </c>
      <c r="C20" s="268" t="s">
        <v>126</v>
      </c>
      <c r="D20" s="119"/>
      <c r="E20" s="239">
        <v>2566857.51</v>
      </c>
    </row>
    <row r="21" spans="2:5" ht="12.75">
      <c r="B21" s="207"/>
      <c r="C21" s="269" t="s">
        <v>228</v>
      </c>
      <c r="D21" s="116" t="s">
        <v>116</v>
      </c>
      <c r="E21" s="167">
        <v>828813</v>
      </c>
    </row>
    <row r="22" spans="2:5" s="115" customFormat="1" ht="12.75">
      <c r="B22" s="208">
        <v>5</v>
      </c>
      <c r="C22" s="270" t="s">
        <v>228</v>
      </c>
      <c r="D22" s="118"/>
      <c r="E22" s="239">
        <v>828813</v>
      </c>
    </row>
    <row r="23" spans="2:5" ht="12.75">
      <c r="B23" s="207"/>
      <c r="C23" s="267" t="s">
        <v>229</v>
      </c>
      <c r="D23" s="116" t="s">
        <v>116</v>
      </c>
      <c r="E23" s="167">
        <v>332679</v>
      </c>
    </row>
    <row r="24" spans="2:5" ht="12.75">
      <c r="B24" s="207"/>
      <c r="C24" s="267" t="s">
        <v>229</v>
      </c>
      <c r="D24" s="116" t="s">
        <v>121</v>
      </c>
      <c r="E24" s="167">
        <v>37948</v>
      </c>
    </row>
    <row r="25" spans="2:5" ht="12.75">
      <c r="B25" s="207"/>
      <c r="C25" s="267" t="s">
        <v>229</v>
      </c>
      <c r="D25" s="116" t="s">
        <v>117</v>
      </c>
      <c r="E25" s="167">
        <v>128191.92</v>
      </c>
    </row>
    <row r="26" spans="2:5" s="115" customFormat="1" ht="25.5">
      <c r="B26" s="208">
        <v>6</v>
      </c>
      <c r="C26" s="271" t="s">
        <v>229</v>
      </c>
      <c r="D26" s="118"/>
      <c r="E26" s="239">
        <v>498818.92</v>
      </c>
    </row>
    <row r="27" spans="2:5" ht="12.75">
      <c r="B27" s="207"/>
      <c r="C27" s="267" t="s">
        <v>238</v>
      </c>
      <c r="D27" s="116" t="s">
        <v>116</v>
      </c>
      <c r="E27" s="167">
        <v>1723008</v>
      </c>
    </row>
    <row r="28" spans="2:5" ht="12.75">
      <c r="B28" s="207"/>
      <c r="C28" s="267" t="s">
        <v>239</v>
      </c>
      <c r="D28" s="116" t="s">
        <v>121</v>
      </c>
      <c r="E28" s="167">
        <v>299288</v>
      </c>
    </row>
    <row r="29" spans="2:5" s="115" customFormat="1" ht="12.75">
      <c r="B29" s="208">
        <v>7</v>
      </c>
      <c r="C29" s="268" t="s">
        <v>127</v>
      </c>
      <c r="D29" s="119"/>
      <c r="E29" s="239">
        <v>2022296</v>
      </c>
    </row>
    <row r="30" spans="2:5" ht="12.75">
      <c r="B30" s="207"/>
      <c r="C30" s="272" t="s">
        <v>128</v>
      </c>
      <c r="D30" s="116" t="s">
        <v>116</v>
      </c>
      <c r="E30" s="167">
        <v>5064541</v>
      </c>
    </row>
    <row r="31" spans="2:5" ht="12.75">
      <c r="B31" s="207"/>
      <c r="C31" s="272" t="s">
        <v>128</v>
      </c>
      <c r="D31" s="116" t="s">
        <v>121</v>
      </c>
      <c r="E31" s="167">
        <v>1022448</v>
      </c>
    </row>
    <row r="32" spans="2:5" s="115" customFormat="1" ht="26.25" customHeight="1">
      <c r="B32" s="208">
        <v>8</v>
      </c>
      <c r="C32" s="273" t="s">
        <v>129</v>
      </c>
      <c r="D32" s="120"/>
      <c r="E32" s="239">
        <v>6086989</v>
      </c>
    </row>
    <row r="33" spans="2:5" ht="12.75" customHeight="1">
      <c r="B33" s="207"/>
      <c r="C33" s="272" t="s">
        <v>130</v>
      </c>
      <c r="D33" s="116" t="s">
        <v>116</v>
      </c>
      <c r="E33" s="167">
        <v>4190858</v>
      </c>
    </row>
    <row r="34" spans="2:5" ht="12.75">
      <c r="B34" s="207"/>
      <c r="C34" s="272" t="s">
        <v>130</v>
      </c>
      <c r="D34" s="116" t="s">
        <v>121</v>
      </c>
      <c r="E34" s="167">
        <v>878532</v>
      </c>
    </row>
    <row r="35" spans="2:5" s="115" customFormat="1" ht="12.75" customHeight="1">
      <c r="B35" s="208">
        <v>9</v>
      </c>
      <c r="C35" s="273" t="s">
        <v>131</v>
      </c>
      <c r="D35" s="120"/>
      <c r="E35" s="239">
        <v>5069390</v>
      </c>
    </row>
    <row r="36" spans="2:5" ht="12.75" customHeight="1">
      <c r="B36" s="207"/>
      <c r="C36" s="272" t="s">
        <v>132</v>
      </c>
      <c r="D36" s="116" t="s">
        <v>116</v>
      </c>
      <c r="E36" s="167">
        <v>8572734</v>
      </c>
    </row>
    <row r="37" spans="2:5" ht="12.75">
      <c r="B37" s="207"/>
      <c r="C37" s="272" t="s">
        <v>132</v>
      </c>
      <c r="D37" s="116" t="s">
        <v>121</v>
      </c>
      <c r="E37" s="167">
        <v>1732004</v>
      </c>
    </row>
    <row r="38" spans="2:5" ht="12.75" customHeight="1">
      <c r="B38" s="207"/>
      <c r="C38" s="272" t="s">
        <v>132</v>
      </c>
      <c r="D38" s="116" t="s">
        <v>117</v>
      </c>
      <c r="E38" s="167">
        <v>307894.76</v>
      </c>
    </row>
    <row r="39" spans="2:5" ht="12.75" customHeight="1">
      <c r="B39" s="207"/>
      <c r="C39" s="272" t="s">
        <v>132</v>
      </c>
      <c r="D39" s="116" t="s">
        <v>118</v>
      </c>
      <c r="E39" s="167">
        <v>93450</v>
      </c>
    </row>
    <row r="40" spans="2:5" s="115" customFormat="1" ht="12.75" customHeight="1">
      <c r="B40" s="208">
        <v>10</v>
      </c>
      <c r="C40" s="273" t="s">
        <v>133</v>
      </c>
      <c r="D40" s="120"/>
      <c r="E40" s="239">
        <v>10706082.76</v>
      </c>
    </row>
    <row r="41" spans="2:5" ht="12.75" customHeight="1">
      <c r="B41" s="207"/>
      <c r="C41" s="272" t="s">
        <v>134</v>
      </c>
      <c r="D41" s="116" t="s">
        <v>116</v>
      </c>
      <c r="E41" s="167">
        <v>5376708</v>
      </c>
    </row>
    <row r="42" spans="2:5" ht="12.75">
      <c r="B42" s="207"/>
      <c r="C42" s="272" t="s">
        <v>134</v>
      </c>
      <c r="D42" s="116" t="s">
        <v>121</v>
      </c>
      <c r="E42" s="167">
        <v>1047508</v>
      </c>
    </row>
    <row r="43" spans="2:5" s="115" customFormat="1" ht="12.75" customHeight="1">
      <c r="B43" s="208">
        <v>12</v>
      </c>
      <c r="C43" s="273" t="s">
        <v>135</v>
      </c>
      <c r="D43" s="120"/>
      <c r="E43" s="239">
        <v>6424216</v>
      </c>
    </row>
    <row r="44" spans="2:5" ht="12.75" customHeight="1">
      <c r="B44" s="207"/>
      <c r="C44" s="272" t="s">
        <v>136</v>
      </c>
      <c r="D44" s="159" t="s">
        <v>116</v>
      </c>
      <c r="E44" s="167">
        <v>7556749</v>
      </c>
    </row>
    <row r="45" spans="2:5" ht="12.75">
      <c r="B45" s="207"/>
      <c r="C45" s="272" t="s">
        <v>136</v>
      </c>
      <c r="D45" s="116" t="s">
        <v>121</v>
      </c>
      <c r="E45" s="167">
        <v>1505032</v>
      </c>
    </row>
    <row r="46" spans="2:5" s="115" customFormat="1" ht="12.75" customHeight="1">
      <c r="B46" s="208">
        <v>13</v>
      </c>
      <c r="C46" s="273" t="s">
        <v>137</v>
      </c>
      <c r="D46" s="120" t="s">
        <v>7</v>
      </c>
      <c r="E46" s="239">
        <v>9061781</v>
      </c>
    </row>
    <row r="47" spans="2:5" ht="12.75" customHeight="1">
      <c r="B47" s="207"/>
      <c r="C47" s="272" t="s">
        <v>138</v>
      </c>
      <c r="D47" s="116" t="s">
        <v>116</v>
      </c>
      <c r="E47" s="167">
        <v>9540644</v>
      </c>
    </row>
    <row r="48" spans="2:5" ht="12.75">
      <c r="B48" s="207"/>
      <c r="C48" s="272" t="s">
        <v>138</v>
      </c>
      <c r="D48" s="116" t="s">
        <v>121</v>
      </c>
      <c r="E48" s="167">
        <v>1995492</v>
      </c>
    </row>
    <row r="49" spans="2:5" ht="12.75" customHeight="1">
      <c r="B49" s="207"/>
      <c r="C49" s="272" t="s">
        <v>138</v>
      </c>
      <c r="D49" s="116" t="s">
        <v>117</v>
      </c>
      <c r="E49" s="167">
        <v>149710.72999999998</v>
      </c>
    </row>
    <row r="50" spans="2:5" s="115" customFormat="1" ht="12.75" customHeight="1">
      <c r="B50" s="208">
        <v>14</v>
      </c>
      <c r="C50" s="273" t="s">
        <v>139</v>
      </c>
      <c r="D50" s="120" t="s">
        <v>7</v>
      </c>
      <c r="E50" s="239">
        <v>11685846.73</v>
      </c>
    </row>
    <row r="51" spans="2:5" ht="12.75" customHeight="1">
      <c r="B51" s="207"/>
      <c r="C51" s="272" t="s">
        <v>11</v>
      </c>
      <c r="D51" s="116" t="s">
        <v>116</v>
      </c>
      <c r="E51" s="167">
        <v>3776131</v>
      </c>
    </row>
    <row r="52" spans="2:5" ht="12.75">
      <c r="B52" s="207"/>
      <c r="C52" s="272" t="s">
        <v>11</v>
      </c>
      <c r="D52" s="116" t="s">
        <v>121</v>
      </c>
      <c r="E52" s="167">
        <v>676620</v>
      </c>
    </row>
    <row r="53" spans="2:5" s="115" customFormat="1" ht="12.75" customHeight="1">
      <c r="B53" s="208">
        <v>15</v>
      </c>
      <c r="C53" s="273" t="s">
        <v>140</v>
      </c>
      <c r="D53" s="120" t="s">
        <v>7</v>
      </c>
      <c r="E53" s="239">
        <v>4452751</v>
      </c>
    </row>
    <row r="54" spans="2:5" ht="12.75" customHeight="1">
      <c r="B54" s="207"/>
      <c r="C54" s="272" t="s">
        <v>141</v>
      </c>
      <c r="D54" s="116" t="s">
        <v>116</v>
      </c>
      <c r="E54" s="167">
        <v>4829935</v>
      </c>
    </row>
    <row r="55" spans="2:5" ht="12.75">
      <c r="B55" s="207"/>
      <c r="C55" s="272" t="s">
        <v>141</v>
      </c>
      <c r="D55" s="116" t="s">
        <v>121</v>
      </c>
      <c r="E55" s="167">
        <v>859916</v>
      </c>
    </row>
    <row r="56" spans="2:5" s="115" customFormat="1" ht="12.75" customHeight="1">
      <c r="B56" s="209">
        <v>16</v>
      </c>
      <c r="C56" s="274" t="s">
        <v>141</v>
      </c>
      <c r="D56" s="168" t="s">
        <v>7</v>
      </c>
      <c r="E56" s="239">
        <v>5689851</v>
      </c>
    </row>
    <row r="57" spans="2:5" s="115" customFormat="1" ht="12.75" customHeight="1">
      <c r="B57" s="174"/>
      <c r="C57" s="272" t="s">
        <v>209</v>
      </c>
      <c r="D57" s="116" t="s">
        <v>116</v>
      </c>
      <c r="E57" s="167">
        <v>2347983</v>
      </c>
    </row>
    <row r="58" spans="2:5" s="115" customFormat="1" ht="12.75" customHeight="1">
      <c r="B58" s="208">
        <v>17</v>
      </c>
      <c r="C58" s="273" t="s">
        <v>209</v>
      </c>
      <c r="D58" s="168" t="s">
        <v>7</v>
      </c>
      <c r="E58" s="239">
        <v>2347983</v>
      </c>
    </row>
  </sheetData>
  <sheetProtection/>
  <mergeCells count="1">
    <mergeCell ref="B2:E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.421875" style="35" customWidth="1"/>
    <col min="2" max="2" width="6.8515625" style="35" customWidth="1"/>
    <col min="3" max="3" width="26.28125" style="35" customWidth="1"/>
    <col min="4" max="4" width="46.8515625" style="35" customWidth="1"/>
    <col min="5" max="5" width="22.7109375" style="35" customWidth="1"/>
    <col min="6" max="16384" width="9.140625" style="35" customWidth="1"/>
  </cols>
  <sheetData>
    <row r="1" s="41" customFormat="1" ht="12.75">
      <c r="D1" s="37"/>
    </row>
    <row r="2" s="41" customFormat="1" ht="12.75">
      <c r="D2" s="37"/>
    </row>
    <row r="3" s="41" customFormat="1" ht="12.75">
      <c r="D3" s="37"/>
    </row>
    <row r="4" s="41" customFormat="1" ht="12.75">
      <c r="D4" s="37"/>
    </row>
    <row r="5" s="41" customFormat="1" ht="12.75">
      <c r="D5" s="37"/>
    </row>
    <row r="6" spans="2:4" s="41" customFormat="1" ht="12.75">
      <c r="B6" s="88" t="s">
        <v>93</v>
      </c>
      <c r="D6" s="37"/>
    </row>
    <row r="7" spans="2:4" s="41" customFormat="1" ht="12.75">
      <c r="B7" s="42"/>
      <c r="D7" s="40"/>
    </row>
    <row r="8" spans="2:5" s="45" customFormat="1" ht="12.75">
      <c r="B8" s="43"/>
      <c r="C8" s="44"/>
      <c r="D8" s="47"/>
      <c r="E8" s="453" t="s">
        <v>313</v>
      </c>
    </row>
    <row r="9" spans="2:5" s="45" customFormat="1" ht="51.75" customHeight="1">
      <c r="B9" s="217" t="s">
        <v>20</v>
      </c>
      <c r="C9" s="278" t="s">
        <v>217</v>
      </c>
      <c r="D9" s="212" t="s">
        <v>216</v>
      </c>
      <c r="E9" s="176" t="s">
        <v>314</v>
      </c>
    </row>
    <row r="10" spans="2:5" s="41" customFormat="1" ht="25.5">
      <c r="B10" s="383">
        <v>1</v>
      </c>
      <c r="C10" s="384" t="s">
        <v>14</v>
      </c>
      <c r="D10" s="38" t="s">
        <v>16</v>
      </c>
      <c r="E10" s="161">
        <v>0</v>
      </c>
    </row>
    <row r="11" spans="2:5" s="41" customFormat="1" ht="25.5">
      <c r="B11" s="383"/>
      <c r="C11" s="384"/>
      <c r="D11" s="15" t="s">
        <v>47</v>
      </c>
      <c r="E11" s="161">
        <v>596000</v>
      </c>
    </row>
    <row r="12" spans="2:5" s="45" customFormat="1" ht="12.75">
      <c r="B12" s="383"/>
      <c r="C12" s="384"/>
      <c r="D12" s="211" t="s">
        <v>7</v>
      </c>
      <c r="E12" s="161">
        <v>596000</v>
      </c>
    </row>
    <row r="13" spans="2:5" s="45" customFormat="1" ht="25.5">
      <c r="B13" s="383">
        <v>2</v>
      </c>
      <c r="C13" s="384" t="s">
        <v>260</v>
      </c>
      <c r="D13" s="15" t="s">
        <v>47</v>
      </c>
      <c r="E13" s="161">
        <v>396000</v>
      </c>
    </row>
    <row r="14" spans="2:5" s="45" customFormat="1" ht="12.75">
      <c r="B14" s="383"/>
      <c r="C14" s="384"/>
      <c r="D14" s="211" t="s">
        <v>7</v>
      </c>
      <c r="E14" s="161">
        <v>396000</v>
      </c>
    </row>
    <row r="15" spans="2:5" s="45" customFormat="1" ht="25.5">
      <c r="B15" s="383">
        <v>3</v>
      </c>
      <c r="C15" s="384" t="s">
        <v>15</v>
      </c>
      <c r="D15" s="38" t="s">
        <v>16</v>
      </c>
      <c r="E15" s="161">
        <v>0</v>
      </c>
    </row>
    <row r="16" spans="2:5" s="45" customFormat="1" ht="25.5">
      <c r="B16" s="383"/>
      <c r="C16" s="384"/>
      <c r="D16" s="15" t="s">
        <v>47</v>
      </c>
      <c r="E16" s="161">
        <v>516000</v>
      </c>
    </row>
    <row r="17" spans="2:5" s="45" customFormat="1" ht="12.75">
      <c r="B17" s="383"/>
      <c r="C17" s="384"/>
      <c r="D17" s="211" t="s">
        <v>7</v>
      </c>
      <c r="E17" s="161">
        <v>516000</v>
      </c>
    </row>
    <row r="18" spans="2:5" s="70" customFormat="1" ht="25.5">
      <c r="B18" s="384">
        <v>4</v>
      </c>
      <c r="C18" s="385" t="s">
        <v>193</v>
      </c>
      <c r="D18" s="36" t="s">
        <v>16</v>
      </c>
      <c r="E18" s="161">
        <v>102860</v>
      </c>
    </row>
    <row r="19" spans="2:5" s="70" customFormat="1" ht="25.5">
      <c r="B19" s="384"/>
      <c r="C19" s="385"/>
      <c r="D19" s="15" t="s">
        <v>47</v>
      </c>
      <c r="E19" s="161">
        <v>263140</v>
      </c>
    </row>
    <row r="20" spans="2:5" s="70" customFormat="1" ht="12.75">
      <c r="B20" s="384"/>
      <c r="C20" s="385"/>
      <c r="D20" s="211" t="s">
        <v>7</v>
      </c>
      <c r="E20" s="161">
        <f>E19+E18</f>
        <v>366000</v>
      </c>
    </row>
    <row r="21" spans="2:4" s="45" customFormat="1" ht="12.75">
      <c r="B21" s="46"/>
      <c r="C21" s="47"/>
      <c r="D21" s="47"/>
    </row>
    <row r="22" spans="1:4" s="45" customFormat="1" ht="12.75">
      <c r="A22" s="46"/>
      <c r="B22" s="47"/>
      <c r="C22" s="49"/>
      <c r="D22" s="49" t="s">
        <v>97</v>
      </c>
    </row>
    <row r="23" spans="1:4" s="14" customFormat="1" ht="12.75" customHeight="1">
      <c r="A23" s="12"/>
      <c r="B23" s="382"/>
      <c r="C23" s="382"/>
      <c r="D23" s="143"/>
    </row>
    <row r="24" spans="1:4" s="22" customFormat="1" ht="12.75">
      <c r="A24" s="14"/>
      <c r="B24" s="152"/>
      <c r="C24" s="152"/>
      <c r="D24" s="243"/>
    </row>
    <row r="25" spans="1:4" s="22" customFormat="1" ht="12.75">
      <c r="A25" s="35"/>
      <c r="B25" s="110"/>
      <c r="D25" s="92"/>
    </row>
    <row r="26" spans="1:4" s="22" customFormat="1" ht="12.75" customHeight="1">
      <c r="A26" s="35"/>
      <c r="C26" s="92"/>
      <c r="D26" s="92"/>
    </row>
    <row r="27" spans="1:2" s="22" customFormat="1" ht="12.75" customHeight="1">
      <c r="A27" s="19"/>
      <c r="B27" s="23"/>
    </row>
    <row r="28" spans="1:3" s="22" customFormat="1" ht="12.75">
      <c r="A28" s="50"/>
      <c r="B28" s="23"/>
      <c r="C28" s="17"/>
    </row>
    <row r="29" spans="1:2" s="22" customFormat="1" ht="12.75">
      <c r="A29" s="50"/>
      <c r="B29" s="20"/>
    </row>
    <row r="30" spans="1:2" s="22" customFormat="1" ht="12.75">
      <c r="A30" s="56"/>
      <c r="B30" s="51"/>
    </row>
    <row r="31" spans="1:3" s="14" customFormat="1" ht="12.75">
      <c r="A31" s="56"/>
      <c r="B31" s="37"/>
      <c r="C31" s="55"/>
    </row>
    <row r="32" spans="1:3" s="48" customFormat="1" ht="12.75">
      <c r="A32" s="56"/>
      <c r="B32" s="56"/>
      <c r="C32" s="56"/>
    </row>
    <row r="33" spans="2:4" s="14" customFormat="1" ht="12.75">
      <c r="B33" s="98"/>
      <c r="C33" s="11"/>
      <c r="D33" s="20"/>
    </row>
    <row r="34" spans="2:4" s="48" customFormat="1" ht="12.75">
      <c r="B34" s="61"/>
      <c r="D34" s="51"/>
    </row>
  </sheetData>
  <sheetProtection/>
  <mergeCells count="9">
    <mergeCell ref="B23:C23"/>
    <mergeCell ref="B10:B12"/>
    <mergeCell ref="C10:C12"/>
    <mergeCell ref="C15:C17"/>
    <mergeCell ref="B15:B17"/>
    <mergeCell ref="C18:C20"/>
    <mergeCell ref="B18:B20"/>
    <mergeCell ref="B13:B14"/>
    <mergeCell ref="C13:C14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59"/>
  <sheetViews>
    <sheetView zoomScale="98" zoomScaleNormal="98" zoomScalePageLayoutView="0" workbookViewId="0" topLeftCell="A1">
      <pane ySplit="5" topLeftCell="A6" activePane="bottomLeft" state="frozen"/>
      <selection pane="topLeft" activeCell="C5" sqref="C5:C8"/>
      <selection pane="bottomLeft" activeCell="E5" sqref="E5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37.140625" style="0" customWidth="1"/>
    <col min="4" max="4" width="45.140625" style="229" customWidth="1"/>
    <col min="5" max="5" width="26.00390625" style="454" customWidth="1"/>
  </cols>
  <sheetData>
    <row r="2" ht="12" customHeight="1"/>
    <row r="3" ht="19.5" customHeight="1">
      <c r="B3" s="164" t="s">
        <v>110</v>
      </c>
    </row>
    <row r="4" ht="13.5" customHeight="1" thickBot="1">
      <c r="E4" s="464" t="s">
        <v>313</v>
      </c>
    </row>
    <row r="5" spans="2:5" ht="40.5" customHeight="1" thickBot="1">
      <c r="B5" s="137" t="s">
        <v>20</v>
      </c>
      <c r="C5" s="460" t="s">
        <v>160</v>
      </c>
      <c r="D5" s="461" t="s">
        <v>17</v>
      </c>
      <c r="E5" s="462" t="s">
        <v>314</v>
      </c>
    </row>
    <row r="6" spans="2:5" ht="16.5" customHeight="1">
      <c r="B6" s="458">
        <v>1</v>
      </c>
      <c r="C6" s="459" t="s">
        <v>70</v>
      </c>
      <c r="D6" s="358" t="s">
        <v>185</v>
      </c>
      <c r="E6" s="457">
        <v>511115</v>
      </c>
    </row>
    <row r="7" spans="2:5" ht="12.75">
      <c r="B7" s="387"/>
      <c r="C7" s="390"/>
      <c r="D7" s="351" t="s">
        <v>186</v>
      </c>
      <c r="E7" s="455">
        <v>9003</v>
      </c>
    </row>
    <row r="8" spans="2:5" ht="12.75">
      <c r="B8" s="387"/>
      <c r="C8" s="390"/>
      <c r="D8" s="300" t="s">
        <v>16</v>
      </c>
      <c r="E8" s="455">
        <v>300000.1</v>
      </c>
    </row>
    <row r="9" spans="2:5" ht="12.75">
      <c r="B9" s="387"/>
      <c r="C9" s="390"/>
      <c r="D9" s="15" t="s">
        <v>254</v>
      </c>
      <c r="E9" s="455">
        <v>1323778</v>
      </c>
    </row>
    <row r="10" spans="2:5" ht="12.75" customHeight="1">
      <c r="B10" s="387"/>
      <c r="C10" s="390"/>
      <c r="D10" s="351" t="s">
        <v>178</v>
      </c>
      <c r="E10" s="455">
        <v>94</v>
      </c>
    </row>
    <row r="11" spans="2:5" ht="12.75">
      <c r="B11" s="387"/>
      <c r="C11" s="390"/>
      <c r="D11" s="300" t="s">
        <v>231</v>
      </c>
      <c r="E11" s="455">
        <v>1341</v>
      </c>
    </row>
    <row r="12" spans="2:5" ht="12" customHeight="1">
      <c r="B12" s="388"/>
      <c r="C12" s="391"/>
      <c r="D12" s="352" t="s">
        <v>289</v>
      </c>
      <c r="E12" s="455">
        <v>140643.15</v>
      </c>
    </row>
    <row r="13" spans="2:5" ht="27.75" customHeight="1">
      <c r="B13" s="388"/>
      <c r="C13" s="391"/>
      <c r="D13" s="220" t="s">
        <v>190</v>
      </c>
      <c r="E13" s="455">
        <v>240711</v>
      </c>
    </row>
    <row r="14" spans="2:5" s="177" customFormat="1" ht="13.5" thickBot="1">
      <c r="B14" s="389"/>
      <c r="C14" s="392"/>
      <c r="D14" s="353" t="s">
        <v>7</v>
      </c>
      <c r="E14" s="456">
        <v>2526685.25</v>
      </c>
    </row>
    <row r="15" spans="2:5" ht="12.75">
      <c r="B15" s="386">
        <v>2</v>
      </c>
      <c r="C15" s="393" t="s">
        <v>71</v>
      </c>
      <c r="D15" s="354" t="s">
        <v>207</v>
      </c>
      <c r="E15" s="457">
        <v>1969000</v>
      </c>
    </row>
    <row r="16" spans="2:5" s="293" customFormat="1" ht="13.5" thickBot="1">
      <c r="B16" s="389"/>
      <c r="C16" s="394"/>
      <c r="D16" s="355" t="s">
        <v>7</v>
      </c>
      <c r="E16" s="456">
        <v>1969000</v>
      </c>
    </row>
    <row r="17" spans="2:5" ht="12.75">
      <c r="B17" s="395">
        <v>3</v>
      </c>
      <c r="C17" s="393" t="s">
        <v>99</v>
      </c>
      <c r="D17" s="350" t="s">
        <v>185</v>
      </c>
      <c r="E17" s="457">
        <v>289960</v>
      </c>
    </row>
    <row r="18" spans="2:5" ht="12.75">
      <c r="B18" s="396"/>
      <c r="C18" s="398"/>
      <c r="D18" s="356" t="s">
        <v>207</v>
      </c>
      <c r="E18" s="455">
        <v>134040</v>
      </c>
    </row>
    <row r="19" spans="2:5" ht="12.75" customHeight="1">
      <c r="B19" s="396"/>
      <c r="C19" s="398"/>
      <c r="D19" s="300" t="s">
        <v>231</v>
      </c>
      <c r="E19" s="455">
        <v>0</v>
      </c>
    </row>
    <row r="20" spans="2:5" s="177" customFormat="1" ht="13.5" thickBot="1">
      <c r="B20" s="397"/>
      <c r="C20" s="394"/>
      <c r="D20" s="353" t="s">
        <v>7</v>
      </c>
      <c r="E20" s="456">
        <v>424000</v>
      </c>
    </row>
    <row r="21" spans="2:5" ht="12.75">
      <c r="B21" s="386">
        <v>4</v>
      </c>
      <c r="C21" s="393" t="s">
        <v>18</v>
      </c>
      <c r="D21" s="357" t="s">
        <v>207</v>
      </c>
      <c r="E21" s="457">
        <v>66030</v>
      </c>
    </row>
    <row r="22" spans="2:5" ht="12.75">
      <c r="B22" s="387"/>
      <c r="C22" s="398"/>
      <c r="D22" s="300" t="s">
        <v>231</v>
      </c>
      <c r="E22" s="455">
        <v>0</v>
      </c>
    </row>
    <row r="23" spans="2:5" s="177" customFormat="1" ht="13.5" thickBot="1">
      <c r="B23" s="389"/>
      <c r="C23" s="394"/>
      <c r="D23" s="353" t="s">
        <v>7</v>
      </c>
      <c r="E23" s="456">
        <v>66030</v>
      </c>
    </row>
    <row r="24" spans="2:5" ht="12.75">
      <c r="B24" s="395">
        <v>5</v>
      </c>
      <c r="C24" s="393" t="s">
        <v>72</v>
      </c>
      <c r="D24" s="350" t="s">
        <v>185</v>
      </c>
      <c r="E24" s="457">
        <v>36330</v>
      </c>
    </row>
    <row r="25" spans="2:5" ht="12.75">
      <c r="B25" s="396"/>
      <c r="C25" s="398"/>
      <c r="D25" s="351" t="s">
        <v>186</v>
      </c>
      <c r="E25" s="455">
        <v>109520</v>
      </c>
    </row>
    <row r="26" spans="2:5" ht="12.75">
      <c r="B26" s="396"/>
      <c r="C26" s="398"/>
      <c r="D26" s="351" t="s">
        <v>46</v>
      </c>
      <c r="E26" s="455">
        <v>46711</v>
      </c>
    </row>
    <row r="27" spans="2:5" ht="12.75">
      <c r="B27" s="396"/>
      <c r="C27" s="398"/>
      <c r="D27" s="351" t="s">
        <v>254</v>
      </c>
      <c r="E27" s="455">
        <v>31242.6</v>
      </c>
    </row>
    <row r="28" spans="2:5" ht="15.75" customHeight="1">
      <c r="B28" s="396"/>
      <c r="C28" s="398"/>
      <c r="D28" s="351" t="s">
        <v>178</v>
      </c>
      <c r="E28" s="455">
        <v>9452.35</v>
      </c>
    </row>
    <row r="29" spans="2:5" ht="12.75">
      <c r="B29" s="396"/>
      <c r="C29" s="398"/>
      <c r="D29" s="300" t="s">
        <v>231</v>
      </c>
      <c r="E29" s="455">
        <v>149791.95</v>
      </c>
    </row>
    <row r="30" spans="2:5" ht="12.75">
      <c r="B30" s="399"/>
      <c r="C30" s="400"/>
      <c r="D30" s="352" t="s">
        <v>289</v>
      </c>
      <c r="E30" s="455">
        <v>37212.1</v>
      </c>
    </row>
    <row r="31" spans="2:5" s="177" customFormat="1" ht="13.5" thickBot="1">
      <c r="B31" s="397"/>
      <c r="C31" s="394"/>
      <c r="D31" s="353" t="s">
        <v>7</v>
      </c>
      <c r="E31" s="456">
        <v>420260</v>
      </c>
    </row>
    <row r="32" spans="2:5" ht="12.75">
      <c r="B32" s="386">
        <v>6</v>
      </c>
      <c r="C32" s="393" t="s">
        <v>73</v>
      </c>
      <c r="D32" s="350" t="s">
        <v>145</v>
      </c>
      <c r="E32" s="457">
        <v>43133</v>
      </c>
    </row>
    <row r="33" spans="2:5" ht="14.25" customHeight="1">
      <c r="B33" s="387"/>
      <c r="C33" s="398"/>
      <c r="D33" s="356" t="s">
        <v>207</v>
      </c>
      <c r="E33" s="455">
        <v>0</v>
      </c>
    </row>
    <row r="34" spans="2:5" ht="12.75">
      <c r="B34" s="387"/>
      <c r="C34" s="398"/>
      <c r="D34" s="300" t="s">
        <v>231</v>
      </c>
      <c r="E34" s="455">
        <v>1596</v>
      </c>
    </row>
    <row r="35" spans="2:5" ht="12.75">
      <c r="B35" s="388"/>
      <c r="C35" s="400"/>
      <c r="D35" s="352" t="s">
        <v>289</v>
      </c>
      <c r="E35" s="455">
        <v>10611.5</v>
      </c>
    </row>
    <row r="36" spans="2:5" ht="27.75" customHeight="1">
      <c r="B36" s="388"/>
      <c r="C36" s="400"/>
      <c r="D36" s="220" t="s">
        <v>190</v>
      </c>
      <c r="E36" s="455">
        <v>38659.5</v>
      </c>
    </row>
    <row r="37" spans="2:5" s="177" customFormat="1" ht="13.5" thickBot="1">
      <c r="B37" s="389"/>
      <c r="C37" s="394"/>
      <c r="D37" s="353" t="s">
        <v>7</v>
      </c>
      <c r="E37" s="456">
        <v>94000</v>
      </c>
    </row>
    <row r="38" spans="2:5" ht="12.75">
      <c r="B38" s="401">
        <v>7</v>
      </c>
      <c r="C38" s="404" t="s">
        <v>74</v>
      </c>
      <c r="D38" s="358" t="s">
        <v>185</v>
      </c>
      <c r="E38" s="457">
        <v>35441.87</v>
      </c>
    </row>
    <row r="39" spans="2:5" ht="12.75">
      <c r="B39" s="402"/>
      <c r="C39" s="405"/>
      <c r="D39" s="351" t="s">
        <v>186</v>
      </c>
      <c r="E39" s="455">
        <v>59872</v>
      </c>
    </row>
    <row r="40" spans="2:5" ht="12.75">
      <c r="B40" s="402"/>
      <c r="C40" s="405"/>
      <c r="D40" s="356" t="s">
        <v>8</v>
      </c>
      <c r="E40" s="455">
        <v>128194.79000000001</v>
      </c>
    </row>
    <row r="41" spans="2:5" ht="12.75">
      <c r="B41" s="402"/>
      <c r="C41" s="405"/>
      <c r="D41" s="300" t="s">
        <v>159</v>
      </c>
      <c r="E41" s="455">
        <v>107767.55</v>
      </c>
    </row>
    <row r="42" spans="2:5" ht="12.75">
      <c r="B42" s="402"/>
      <c r="C42" s="405"/>
      <c r="D42" s="351" t="s">
        <v>254</v>
      </c>
      <c r="E42" s="455">
        <v>18208.7</v>
      </c>
    </row>
    <row r="43" spans="2:5" ht="15.75" customHeight="1">
      <c r="B43" s="402"/>
      <c r="C43" s="405"/>
      <c r="D43" s="351" t="s">
        <v>178</v>
      </c>
      <c r="E43" s="455">
        <v>0</v>
      </c>
    </row>
    <row r="44" spans="2:5" ht="12.75">
      <c r="B44" s="403"/>
      <c r="C44" s="406"/>
      <c r="D44" s="352" t="s">
        <v>289</v>
      </c>
      <c r="E44" s="455">
        <v>59934.89</v>
      </c>
    </row>
    <row r="45" spans="2:5" ht="25.5" customHeight="1">
      <c r="B45" s="403"/>
      <c r="C45" s="406"/>
      <c r="D45" s="220" t="s">
        <v>190</v>
      </c>
      <c r="E45" s="455">
        <v>78540.2</v>
      </c>
    </row>
    <row r="46" spans="2:5" s="177" customFormat="1" ht="13.5" thickBot="1">
      <c r="B46" s="403"/>
      <c r="C46" s="406"/>
      <c r="D46" s="359" t="s">
        <v>7</v>
      </c>
      <c r="E46" s="456">
        <v>487960</v>
      </c>
    </row>
    <row r="47" spans="2:5" ht="12.75">
      <c r="B47" s="386">
        <v>8</v>
      </c>
      <c r="C47" s="393" t="s">
        <v>157</v>
      </c>
      <c r="D47" s="350" t="s">
        <v>185</v>
      </c>
      <c r="E47" s="457">
        <v>13858.25</v>
      </c>
    </row>
    <row r="48" spans="2:5" ht="12.75">
      <c r="B48" s="387"/>
      <c r="C48" s="398"/>
      <c r="D48" s="351" t="s">
        <v>186</v>
      </c>
      <c r="E48" s="455">
        <v>3988</v>
      </c>
    </row>
    <row r="49" spans="2:5" ht="12.75">
      <c r="B49" s="387"/>
      <c r="C49" s="398"/>
      <c r="D49" s="356" t="s">
        <v>8</v>
      </c>
      <c r="E49" s="455">
        <v>36052.3</v>
      </c>
    </row>
    <row r="50" spans="2:5" ht="12.75">
      <c r="B50" s="387"/>
      <c r="C50" s="398"/>
      <c r="D50" s="351" t="s">
        <v>254</v>
      </c>
      <c r="E50" s="455">
        <v>3984.77</v>
      </c>
    </row>
    <row r="51" spans="2:5" ht="17.25" customHeight="1">
      <c r="B51" s="387"/>
      <c r="C51" s="398"/>
      <c r="D51" s="351" t="s">
        <v>178</v>
      </c>
      <c r="E51" s="455">
        <v>0</v>
      </c>
    </row>
    <row r="52" spans="2:5" ht="12.75">
      <c r="B52" s="388"/>
      <c r="C52" s="400"/>
      <c r="D52" s="300" t="s">
        <v>159</v>
      </c>
      <c r="E52" s="455">
        <v>0</v>
      </c>
    </row>
    <row r="53" spans="2:5" ht="12.75">
      <c r="B53" s="388"/>
      <c r="C53" s="400"/>
      <c r="D53" s="352" t="s">
        <v>289</v>
      </c>
      <c r="E53" s="455">
        <v>4346.38</v>
      </c>
    </row>
    <row r="54" spans="2:5" ht="25.5">
      <c r="B54" s="388"/>
      <c r="C54" s="400"/>
      <c r="D54" s="220" t="s">
        <v>190</v>
      </c>
      <c r="E54" s="455">
        <v>23770.3</v>
      </c>
    </row>
    <row r="55" spans="2:5" s="177" customFormat="1" ht="13.5" thickBot="1">
      <c r="B55" s="389"/>
      <c r="C55" s="394"/>
      <c r="D55" s="353" t="s">
        <v>7</v>
      </c>
      <c r="E55" s="456">
        <v>85999.99999999999</v>
      </c>
    </row>
    <row r="56" spans="2:5" ht="12.75">
      <c r="B56" s="386">
        <v>9</v>
      </c>
      <c r="C56" s="393" t="s">
        <v>158</v>
      </c>
      <c r="D56" s="350" t="s">
        <v>185</v>
      </c>
      <c r="E56" s="463">
        <v>24000</v>
      </c>
    </row>
    <row r="57" spans="2:5" ht="12.75">
      <c r="B57" s="387"/>
      <c r="C57" s="398"/>
      <c r="D57" s="356" t="s">
        <v>207</v>
      </c>
      <c r="E57" s="455">
        <v>109000</v>
      </c>
    </row>
    <row r="58" spans="2:5" ht="12.75">
      <c r="B58" s="387"/>
      <c r="C58" s="398"/>
      <c r="D58" s="300" t="s">
        <v>231</v>
      </c>
      <c r="E58" s="455">
        <v>0</v>
      </c>
    </row>
    <row r="59" spans="2:5" s="177" customFormat="1" ht="13.5" thickBot="1">
      <c r="B59" s="389"/>
      <c r="C59" s="394"/>
      <c r="D59" s="353" t="s">
        <v>7</v>
      </c>
      <c r="E59" s="456">
        <v>133000</v>
      </c>
    </row>
  </sheetData>
  <sheetProtection/>
  <mergeCells count="18">
    <mergeCell ref="B56:B59"/>
    <mergeCell ref="C56:C59"/>
    <mergeCell ref="C24:C31"/>
    <mergeCell ref="B32:B37"/>
    <mergeCell ref="C32:C37"/>
    <mergeCell ref="B38:B46"/>
    <mergeCell ref="C38:C46"/>
    <mergeCell ref="B47:B55"/>
    <mergeCell ref="C47:C55"/>
    <mergeCell ref="B6:B14"/>
    <mergeCell ref="C6:C14"/>
    <mergeCell ref="B15:B16"/>
    <mergeCell ref="C15:C16"/>
    <mergeCell ref="B17:B20"/>
    <mergeCell ref="C17:C20"/>
    <mergeCell ref="B21:B23"/>
    <mergeCell ref="C21:C23"/>
    <mergeCell ref="B24:B31"/>
  </mergeCells>
  <printOptions/>
  <pageMargins left="0.15748031496062992" right="0.15748031496062992" top="0.18" bottom="0.18" header="0.17" footer="0.15748031496062992"/>
  <pageSetup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57421875" style="29" customWidth="1"/>
    <col min="2" max="2" width="10.00390625" style="29" customWidth="1"/>
    <col min="3" max="3" width="35.57421875" style="29" customWidth="1"/>
    <col min="4" max="4" width="24.421875" style="29" customWidth="1"/>
    <col min="5" max="16384" width="9.140625" style="29" customWidth="1"/>
  </cols>
  <sheetData>
    <row r="1" s="56" customFormat="1" ht="12.75">
      <c r="C1" s="54"/>
    </row>
    <row r="2" s="17" customFormat="1" ht="12.75"/>
    <row r="3" s="17" customFormat="1" ht="12.75"/>
    <row r="4" s="17" customFormat="1" ht="12.75"/>
    <row r="5" s="32" customFormat="1" ht="12.75"/>
    <row r="7" ht="12.75">
      <c r="C7" s="58" t="s">
        <v>28</v>
      </c>
    </row>
    <row r="9" ht="12.75">
      <c r="D9" s="465" t="s">
        <v>315</v>
      </c>
    </row>
    <row r="10" spans="2:4" ht="33" customHeight="1">
      <c r="B10" s="217" t="s">
        <v>20</v>
      </c>
      <c r="C10" s="216" t="s">
        <v>1</v>
      </c>
      <c r="D10" s="176" t="s">
        <v>314</v>
      </c>
    </row>
    <row r="11" spans="2:4" s="81" customFormat="1" ht="32.25" customHeight="1">
      <c r="B11" s="221">
        <v>1</v>
      </c>
      <c r="C11" s="133" t="s">
        <v>29</v>
      </c>
      <c r="D11" s="169">
        <v>4964.3</v>
      </c>
    </row>
    <row r="12" spans="2:4" s="81" customFormat="1" ht="38.25">
      <c r="B12" s="221">
        <v>2</v>
      </c>
      <c r="C12" s="133" t="s">
        <v>9</v>
      </c>
      <c r="D12" s="169">
        <v>41400.369999999995</v>
      </c>
    </row>
    <row r="13" spans="2:4" s="81" customFormat="1" ht="24" customHeight="1">
      <c r="B13" s="221">
        <v>3</v>
      </c>
      <c r="C13" s="133" t="s">
        <v>42</v>
      </c>
      <c r="D13" s="169">
        <v>10635.33</v>
      </c>
    </row>
    <row r="14" spans="2:3" s="22" customFormat="1" ht="12.75">
      <c r="B14" s="50"/>
      <c r="C14" s="23"/>
    </row>
    <row r="15" spans="2:3" s="22" customFormat="1" ht="12.75">
      <c r="B15" s="50"/>
      <c r="C15" s="20"/>
    </row>
    <row r="16" spans="2:3" s="22" customFormat="1" ht="12.75">
      <c r="B16" s="56"/>
      <c r="C16" s="51"/>
    </row>
    <row r="17" spans="2:3" s="14" customFormat="1" ht="12.75">
      <c r="B17" s="56"/>
      <c r="C17" s="37"/>
    </row>
    <row r="18" spans="2:3" s="48" customFormat="1" ht="12.75">
      <c r="B18" s="56"/>
      <c r="C18" s="56"/>
    </row>
    <row r="19" s="79" customFormat="1" ht="12.75">
      <c r="C19" s="80"/>
    </row>
    <row r="20" s="48" customFormat="1" ht="12.75">
      <c r="B20" s="61"/>
    </row>
    <row r="21" s="17" customFormat="1" ht="12.75">
      <c r="C21" s="21"/>
    </row>
  </sheetData>
  <sheetProtection/>
  <printOptions/>
  <pageMargins left="0.15748031496062992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D1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.57421875" style="31" customWidth="1"/>
    <col min="2" max="2" width="4.8515625" style="31" customWidth="1"/>
    <col min="3" max="3" width="39.421875" style="31" customWidth="1"/>
    <col min="4" max="4" width="28.57421875" style="31" customWidth="1"/>
    <col min="5" max="16384" width="9.140625" style="31" customWidth="1"/>
  </cols>
  <sheetData>
    <row r="1" s="17" customFormat="1" ht="12.75" customHeight="1"/>
    <row r="2" s="17" customFormat="1" ht="12.75"/>
    <row r="4" s="14" customFormat="1" ht="12.75"/>
    <row r="5" s="7" customFormat="1" ht="12.75">
      <c r="C5" s="58" t="s">
        <v>177</v>
      </c>
    </row>
    <row r="9" ht="12.75">
      <c r="D9" s="466" t="s">
        <v>315</v>
      </c>
    </row>
    <row r="10" spans="2:4" s="29" customFormat="1" ht="48" customHeight="1">
      <c r="B10" s="467" t="s">
        <v>20</v>
      </c>
      <c r="C10" s="216" t="s">
        <v>1</v>
      </c>
      <c r="D10" s="176" t="s">
        <v>314</v>
      </c>
    </row>
    <row r="11" spans="2:4" s="81" customFormat="1" ht="30.75" customHeight="1">
      <c r="B11" s="314">
        <v>1</v>
      </c>
      <c r="C11" s="133" t="s">
        <v>29</v>
      </c>
      <c r="D11" s="169">
        <v>68220.25</v>
      </c>
    </row>
    <row r="12" spans="2:4" s="81" customFormat="1" ht="42" customHeight="1">
      <c r="B12" s="314">
        <v>2</v>
      </c>
      <c r="C12" s="133" t="s">
        <v>9</v>
      </c>
      <c r="D12" s="169">
        <v>706230.11</v>
      </c>
    </row>
    <row r="13" spans="2:4" s="81" customFormat="1" ht="30" customHeight="1">
      <c r="B13" s="314">
        <v>3</v>
      </c>
      <c r="C13" s="345" t="s">
        <v>42</v>
      </c>
      <c r="D13" s="169">
        <v>303549.64</v>
      </c>
    </row>
    <row r="14" spans="1:3" s="22" customFormat="1" ht="12.75">
      <c r="A14" s="19"/>
      <c r="B14" s="50"/>
      <c r="C14" s="23"/>
    </row>
    <row r="15" spans="1:3" s="22" customFormat="1" ht="12.75">
      <c r="A15" s="13"/>
      <c r="B15" s="50"/>
      <c r="C15" s="20"/>
    </row>
    <row r="16" spans="1:3" s="22" customFormat="1" ht="12.75">
      <c r="A16" s="13"/>
      <c r="B16" s="56"/>
      <c r="C16" s="51"/>
    </row>
    <row r="17" spans="1:3" s="14" customFormat="1" ht="12.75">
      <c r="A17" s="12"/>
      <c r="B17" s="56"/>
      <c r="C17" s="37"/>
    </row>
    <row r="18" spans="1:3" s="48" customFormat="1" ht="12.75">
      <c r="A18" s="22"/>
      <c r="B18" s="56"/>
      <c r="C18" s="56"/>
    </row>
    <row r="19" spans="2:3" s="14" customFormat="1" ht="12.75">
      <c r="B19" s="98"/>
      <c r="C19" s="11"/>
    </row>
  </sheetData>
  <sheetProtection/>
  <printOptions/>
  <pageMargins left="0.15748031496062992" right="0.2362204724409449" top="0.1968503937007874" bottom="0.1968503937007874" header="0.15748031496062992" footer="0.236220472440944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9"/>
  <sheetViews>
    <sheetView zoomScale="95" zoomScaleNormal="95" zoomScalePageLayoutView="0" workbookViewId="0" topLeftCell="A1">
      <pane ySplit="4" topLeftCell="A5" activePane="bottomLeft" state="frozen"/>
      <selection pane="topLeft" activeCell="C5" sqref="C5:C8"/>
      <selection pane="bottomLeft" activeCell="I20" sqref="I20:I21"/>
    </sheetView>
  </sheetViews>
  <sheetFormatPr defaultColWidth="9.140625" defaultRowHeight="27" customHeight="1"/>
  <cols>
    <col min="1" max="1" width="7.421875" style="7" customWidth="1"/>
    <col min="2" max="2" width="7.140625" style="24" customWidth="1"/>
    <col min="3" max="3" width="23.7109375" style="7" customWidth="1"/>
    <col min="4" max="4" width="46.00390625" style="362" customWidth="1"/>
    <col min="5" max="5" width="27.7109375" style="7" customWidth="1"/>
    <col min="6" max="6" width="10.7109375" style="7" bestFit="1" customWidth="1"/>
    <col min="7" max="16384" width="9.140625" style="7" customWidth="1"/>
  </cols>
  <sheetData>
    <row r="1" ht="21.75" customHeight="1"/>
    <row r="2" s="17" customFormat="1" ht="14.25" customHeight="1">
      <c r="D2" s="165" t="s">
        <v>37</v>
      </c>
    </row>
    <row r="3" spans="4:5" s="17" customFormat="1" ht="23.25" customHeight="1" thickBot="1">
      <c r="D3" s="165"/>
      <c r="E3" s="497" t="s">
        <v>315</v>
      </c>
    </row>
    <row r="4" spans="2:5" s="8" customFormat="1" ht="28.5" customHeight="1" thickBot="1">
      <c r="B4" s="468" t="s">
        <v>20</v>
      </c>
      <c r="C4" s="255" t="s">
        <v>167</v>
      </c>
      <c r="D4" s="469" t="s">
        <v>1</v>
      </c>
      <c r="E4" s="483" t="s">
        <v>314</v>
      </c>
    </row>
    <row r="5" spans="2:5" s="82" customFormat="1" ht="21" customHeight="1">
      <c r="B5" s="182">
        <v>1</v>
      </c>
      <c r="C5" s="408" t="s">
        <v>38</v>
      </c>
      <c r="D5" s="350" t="s">
        <v>46</v>
      </c>
      <c r="E5" s="470">
        <v>1330208</v>
      </c>
    </row>
    <row r="6" spans="2:5" s="82" customFormat="1" ht="12.75">
      <c r="B6" s="181">
        <v>2</v>
      </c>
      <c r="C6" s="409"/>
      <c r="D6" s="351" t="s">
        <v>67</v>
      </c>
      <c r="E6" s="471">
        <v>314476</v>
      </c>
    </row>
    <row r="7" spans="2:5" s="82" customFormat="1" ht="12.75">
      <c r="B7" s="181">
        <v>3</v>
      </c>
      <c r="C7" s="409"/>
      <c r="D7" s="356" t="s">
        <v>207</v>
      </c>
      <c r="E7" s="471">
        <v>47706</v>
      </c>
    </row>
    <row r="8" spans="2:5" s="82" customFormat="1" ht="12.75">
      <c r="B8" s="181">
        <v>4</v>
      </c>
      <c r="C8" s="409"/>
      <c r="D8" s="351" t="s">
        <v>186</v>
      </c>
      <c r="E8" s="471">
        <v>332870</v>
      </c>
    </row>
    <row r="9" spans="2:5" s="82" customFormat="1" ht="12.75">
      <c r="B9" s="181">
        <v>5</v>
      </c>
      <c r="C9" s="409"/>
      <c r="D9" s="351" t="s">
        <v>50</v>
      </c>
      <c r="E9" s="471">
        <v>14748</v>
      </c>
    </row>
    <row r="10" spans="2:5" s="82" customFormat="1" ht="12.75">
      <c r="B10" s="181">
        <v>6</v>
      </c>
      <c r="C10" s="409"/>
      <c r="D10" s="351" t="s">
        <v>145</v>
      </c>
      <c r="E10" s="471">
        <v>1060021</v>
      </c>
    </row>
    <row r="11" spans="2:5" s="82" customFormat="1" ht="12.75">
      <c r="B11" s="181">
        <v>7</v>
      </c>
      <c r="C11" s="409"/>
      <c r="D11" s="351" t="s">
        <v>102</v>
      </c>
      <c r="E11" s="471">
        <v>19095</v>
      </c>
    </row>
    <row r="12" spans="2:5" s="82" customFormat="1" ht="12.75">
      <c r="B12" s="181">
        <v>8</v>
      </c>
      <c r="C12" s="409"/>
      <c r="D12" s="363" t="s">
        <v>274</v>
      </c>
      <c r="E12" s="471">
        <v>105837</v>
      </c>
    </row>
    <row r="13" spans="2:5" s="82" customFormat="1" ht="15" customHeight="1">
      <c r="B13" s="181">
        <v>9</v>
      </c>
      <c r="C13" s="409"/>
      <c r="D13" s="351" t="s">
        <v>291</v>
      </c>
      <c r="E13" s="471">
        <v>19039</v>
      </c>
    </row>
    <row r="14" spans="2:5" s="6" customFormat="1" ht="13.5" thickBot="1">
      <c r="B14" s="127"/>
      <c r="C14" s="410"/>
      <c r="D14" s="364" t="s">
        <v>7</v>
      </c>
      <c r="E14" s="472">
        <v>3244000</v>
      </c>
    </row>
    <row r="15" spans="2:5" s="82" customFormat="1" ht="12.75">
      <c r="B15" s="182">
        <v>1</v>
      </c>
      <c r="C15" s="408" t="s">
        <v>39</v>
      </c>
      <c r="D15" s="350" t="s">
        <v>46</v>
      </c>
      <c r="E15" s="470">
        <v>161832.03</v>
      </c>
    </row>
    <row r="16" spans="2:5" s="82" customFormat="1" ht="12.75">
      <c r="B16" s="181">
        <v>2</v>
      </c>
      <c r="C16" s="409"/>
      <c r="D16" s="351" t="s">
        <v>51</v>
      </c>
      <c r="E16" s="471">
        <v>106653.62</v>
      </c>
    </row>
    <row r="17" spans="2:5" s="82" customFormat="1" ht="12.75">
      <c r="B17" s="181">
        <v>3</v>
      </c>
      <c r="C17" s="409"/>
      <c r="D17" s="351" t="s">
        <v>186</v>
      </c>
      <c r="E17" s="471">
        <v>120636.58</v>
      </c>
    </row>
    <row r="18" spans="2:5" s="82" customFormat="1" ht="12.75">
      <c r="B18" s="181">
        <v>4</v>
      </c>
      <c r="C18" s="409"/>
      <c r="D18" s="351" t="s">
        <v>145</v>
      </c>
      <c r="E18" s="471">
        <v>490023.43</v>
      </c>
    </row>
    <row r="19" spans="2:5" s="82" customFormat="1" ht="12.75">
      <c r="B19" s="181">
        <v>5</v>
      </c>
      <c r="C19" s="409"/>
      <c r="D19" s="351" t="s">
        <v>102</v>
      </c>
      <c r="E19" s="471">
        <v>41740.25</v>
      </c>
    </row>
    <row r="20" spans="2:5" s="82" customFormat="1" ht="18" customHeight="1">
      <c r="B20" s="181">
        <v>6</v>
      </c>
      <c r="C20" s="409"/>
      <c r="D20" s="351" t="s">
        <v>290</v>
      </c>
      <c r="E20" s="471">
        <v>1724</v>
      </c>
    </row>
    <row r="21" spans="2:5" s="82" customFormat="1" ht="18.75" customHeight="1">
      <c r="B21" s="181">
        <v>7</v>
      </c>
      <c r="C21" s="411"/>
      <c r="D21" s="351" t="s">
        <v>67</v>
      </c>
      <c r="E21" s="471">
        <v>58390.09</v>
      </c>
    </row>
    <row r="22" spans="2:5" s="6" customFormat="1" ht="22.5" customHeight="1" thickBot="1">
      <c r="B22" s="127"/>
      <c r="C22" s="410"/>
      <c r="D22" s="364" t="s">
        <v>7</v>
      </c>
      <c r="E22" s="472">
        <v>981000</v>
      </c>
    </row>
    <row r="23" spans="2:5" ht="12.75">
      <c r="B23" s="182">
        <v>1</v>
      </c>
      <c r="C23" s="412" t="s">
        <v>52</v>
      </c>
      <c r="D23" s="350" t="s">
        <v>46</v>
      </c>
      <c r="E23" s="470">
        <v>1041027.37</v>
      </c>
    </row>
    <row r="24" spans="2:5" ht="12.75">
      <c r="B24" s="181">
        <v>2</v>
      </c>
      <c r="C24" s="413"/>
      <c r="D24" s="351" t="s">
        <v>51</v>
      </c>
      <c r="E24" s="471">
        <v>233940</v>
      </c>
    </row>
    <row r="25" spans="2:5" ht="12.75">
      <c r="B25" s="181">
        <v>3</v>
      </c>
      <c r="C25" s="413"/>
      <c r="D25" s="356" t="s">
        <v>207</v>
      </c>
      <c r="E25" s="471">
        <v>159700</v>
      </c>
    </row>
    <row r="26" spans="2:5" ht="12.75">
      <c r="B26" s="181">
        <v>4</v>
      </c>
      <c r="C26" s="413"/>
      <c r="D26" s="351" t="s">
        <v>186</v>
      </c>
      <c r="E26" s="471">
        <v>407549</v>
      </c>
    </row>
    <row r="27" spans="2:5" ht="12.75">
      <c r="B27" s="181">
        <v>5</v>
      </c>
      <c r="C27" s="413"/>
      <c r="D27" s="351" t="s">
        <v>50</v>
      </c>
      <c r="E27" s="471">
        <v>38400</v>
      </c>
    </row>
    <row r="28" spans="2:5" ht="12.75">
      <c r="B28" s="181">
        <v>6</v>
      </c>
      <c r="C28" s="413"/>
      <c r="D28" s="351" t="s">
        <v>145</v>
      </c>
      <c r="E28" s="471">
        <v>421112.35</v>
      </c>
    </row>
    <row r="29" spans="2:5" ht="12.75">
      <c r="B29" s="181">
        <v>7</v>
      </c>
      <c r="C29" s="413"/>
      <c r="D29" s="351" t="s">
        <v>67</v>
      </c>
      <c r="E29" s="471">
        <v>172779.5</v>
      </c>
    </row>
    <row r="30" spans="2:5" ht="12.75">
      <c r="B30" s="181">
        <v>8</v>
      </c>
      <c r="C30" s="413"/>
      <c r="D30" s="351" t="s">
        <v>102</v>
      </c>
      <c r="E30" s="471">
        <v>2490</v>
      </c>
    </row>
    <row r="31" spans="2:5" ht="12.75">
      <c r="B31" s="181">
        <v>9</v>
      </c>
      <c r="C31" s="413"/>
      <c r="D31" s="363" t="s">
        <v>274</v>
      </c>
      <c r="E31" s="471">
        <v>81836</v>
      </c>
    </row>
    <row r="32" spans="2:5" ht="17.25" customHeight="1">
      <c r="B32" s="181">
        <v>10</v>
      </c>
      <c r="C32" s="413"/>
      <c r="D32" s="351" t="s">
        <v>291</v>
      </c>
      <c r="E32" s="471">
        <v>138165.78</v>
      </c>
    </row>
    <row r="33" spans="2:5" s="8" customFormat="1" ht="25.5" customHeight="1" thickBot="1">
      <c r="B33" s="127"/>
      <c r="C33" s="414"/>
      <c r="D33" s="364" t="s">
        <v>7</v>
      </c>
      <c r="E33" s="472">
        <v>2697000</v>
      </c>
    </row>
    <row r="34" spans="2:5" ht="12.75">
      <c r="B34" s="182">
        <v>1</v>
      </c>
      <c r="C34" s="412" t="s">
        <v>53</v>
      </c>
      <c r="D34" s="350" t="s">
        <v>46</v>
      </c>
      <c r="E34" s="470">
        <v>724452.4</v>
      </c>
    </row>
    <row r="35" spans="2:5" ht="12.75">
      <c r="B35" s="181">
        <v>2</v>
      </c>
      <c r="C35" s="413"/>
      <c r="D35" s="351" t="s">
        <v>51</v>
      </c>
      <c r="E35" s="471">
        <v>283520</v>
      </c>
    </row>
    <row r="36" spans="2:5" ht="12.75">
      <c r="B36" s="181">
        <v>3</v>
      </c>
      <c r="C36" s="413"/>
      <c r="D36" s="351" t="s">
        <v>183</v>
      </c>
      <c r="E36" s="471">
        <v>515987.9</v>
      </c>
    </row>
    <row r="37" spans="2:5" ht="12.75">
      <c r="B37" s="181">
        <v>4</v>
      </c>
      <c r="C37" s="413"/>
      <c r="D37" s="351" t="s">
        <v>145</v>
      </c>
      <c r="E37" s="471">
        <v>315000</v>
      </c>
    </row>
    <row r="38" spans="2:5" ht="12.75">
      <c r="B38" s="181">
        <v>5</v>
      </c>
      <c r="C38" s="413"/>
      <c r="D38" s="351" t="s">
        <v>102</v>
      </c>
      <c r="E38" s="471">
        <v>21406</v>
      </c>
    </row>
    <row r="39" spans="2:5" ht="15.75" customHeight="1">
      <c r="B39" s="181">
        <v>6</v>
      </c>
      <c r="C39" s="413"/>
      <c r="D39" s="351" t="s">
        <v>291</v>
      </c>
      <c r="E39" s="471">
        <v>4459</v>
      </c>
    </row>
    <row r="40" spans="2:5" ht="12.75">
      <c r="B40" s="181">
        <v>7</v>
      </c>
      <c r="C40" s="413"/>
      <c r="D40" s="363" t="s">
        <v>274</v>
      </c>
      <c r="E40" s="471">
        <v>70279.76</v>
      </c>
    </row>
    <row r="41" spans="2:5" ht="12.75">
      <c r="B41" s="181">
        <v>8</v>
      </c>
      <c r="C41" s="413"/>
      <c r="D41" s="351" t="s">
        <v>67</v>
      </c>
      <c r="E41" s="471">
        <v>246894.94</v>
      </c>
    </row>
    <row r="42" spans="2:5" s="8" customFormat="1" ht="25.5" customHeight="1" thickBot="1">
      <c r="B42" s="127"/>
      <c r="C42" s="414"/>
      <c r="D42" s="364" t="s">
        <v>7</v>
      </c>
      <c r="E42" s="472">
        <v>2182000</v>
      </c>
    </row>
    <row r="43" spans="1:5" ht="21" customHeight="1">
      <c r="A43" s="82"/>
      <c r="B43" s="182">
        <v>1</v>
      </c>
      <c r="C43" s="412" t="s">
        <v>54</v>
      </c>
      <c r="D43" s="350" t="s">
        <v>46</v>
      </c>
      <c r="E43" s="470">
        <v>147384</v>
      </c>
    </row>
    <row r="44" spans="1:5" ht="12.75">
      <c r="A44" s="82"/>
      <c r="B44" s="181">
        <v>2</v>
      </c>
      <c r="C44" s="413"/>
      <c r="D44" s="351" t="s">
        <v>51</v>
      </c>
      <c r="E44" s="471">
        <v>68341</v>
      </c>
    </row>
    <row r="45" spans="1:5" ht="12.75">
      <c r="A45" s="82"/>
      <c r="B45" s="181">
        <v>3</v>
      </c>
      <c r="C45" s="413"/>
      <c r="D45" s="351" t="s">
        <v>186</v>
      </c>
      <c r="E45" s="471">
        <v>19589</v>
      </c>
    </row>
    <row r="46" spans="1:5" ht="12.75">
      <c r="A46" s="82"/>
      <c r="B46" s="181">
        <v>4</v>
      </c>
      <c r="C46" s="413"/>
      <c r="D46" s="351" t="s">
        <v>145</v>
      </c>
      <c r="E46" s="471">
        <v>83088</v>
      </c>
    </row>
    <row r="47" spans="1:5" ht="12.75">
      <c r="A47" s="82"/>
      <c r="B47" s="181">
        <v>5</v>
      </c>
      <c r="C47" s="413"/>
      <c r="D47" s="351" t="s">
        <v>102</v>
      </c>
      <c r="E47" s="471">
        <v>2175</v>
      </c>
    </row>
    <row r="48" spans="1:5" ht="12.75">
      <c r="A48" s="82"/>
      <c r="B48" s="181">
        <v>6</v>
      </c>
      <c r="C48" s="413"/>
      <c r="D48" s="351" t="s">
        <v>291</v>
      </c>
      <c r="E48" s="471">
        <v>29596</v>
      </c>
    </row>
    <row r="49" spans="1:5" ht="12.75">
      <c r="A49" s="82"/>
      <c r="B49" s="181">
        <v>7</v>
      </c>
      <c r="C49" s="413"/>
      <c r="D49" s="363" t="s">
        <v>274</v>
      </c>
      <c r="E49" s="471">
        <v>24237</v>
      </c>
    </row>
    <row r="50" spans="1:5" ht="12.75">
      <c r="A50" s="82"/>
      <c r="B50" s="181">
        <v>8</v>
      </c>
      <c r="C50" s="413"/>
      <c r="D50" s="351" t="s">
        <v>67</v>
      </c>
      <c r="E50" s="471">
        <v>105590</v>
      </c>
    </row>
    <row r="51" spans="1:5" s="8" customFormat="1" ht="13.5" thickBot="1">
      <c r="A51" s="6"/>
      <c r="B51" s="127"/>
      <c r="C51" s="414"/>
      <c r="D51" s="364" t="s">
        <v>7</v>
      </c>
      <c r="E51" s="472">
        <v>480000</v>
      </c>
    </row>
    <row r="52" spans="2:5" ht="12.75">
      <c r="B52" s="225">
        <v>1</v>
      </c>
      <c r="C52" s="415" t="s">
        <v>55</v>
      </c>
      <c r="D52" s="358" t="s">
        <v>46</v>
      </c>
      <c r="E52" s="484">
        <v>2541020.09</v>
      </c>
    </row>
    <row r="53" spans="2:5" ht="18" customHeight="1">
      <c r="B53" s="181">
        <v>2</v>
      </c>
      <c r="C53" s="413"/>
      <c r="D53" s="351" t="s">
        <v>291</v>
      </c>
      <c r="E53" s="471">
        <v>598530.8</v>
      </c>
    </row>
    <row r="54" spans="2:5" ht="12.75">
      <c r="B54" s="181">
        <v>3</v>
      </c>
      <c r="C54" s="413"/>
      <c r="D54" s="351" t="s">
        <v>102</v>
      </c>
      <c r="E54" s="471">
        <v>3104254.04</v>
      </c>
    </row>
    <row r="55" spans="2:5" ht="12.75">
      <c r="B55" s="181">
        <v>4</v>
      </c>
      <c r="C55" s="413"/>
      <c r="D55" s="351" t="s">
        <v>183</v>
      </c>
      <c r="E55" s="471">
        <v>2205422.19</v>
      </c>
    </row>
    <row r="56" spans="2:5" ht="12.75">
      <c r="B56" s="181">
        <v>5</v>
      </c>
      <c r="C56" s="413"/>
      <c r="D56" s="351" t="s">
        <v>145</v>
      </c>
      <c r="E56" s="471">
        <v>1432125.5899999999</v>
      </c>
    </row>
    <row r="57" spans="2:5" ht="12.75">
      <c r="B57" s="185">
        <v>6</v>
      </c>
      <c r="C57" s="416"/>
      <c r="D57" s="363" t="s">
        <v>274</v>
      </c>
      <c r="E57" s="471">
        <v>979252.12</v>
      </c>
    </row>
    <row r="58" spans="2:5" s="8" customFormat="1" ht="13.5" thickBot="1">
      <c r="B58" s="233"/>
      <c r="C58" s="416"/>
      <c r="D58" s="366" t="s">
        <v>7</v>
      </c>
      <c r="E58" s="478">
        <v>10860604.83</v>
      </c>
    </row>
    <row r="59" spans="2:5" s="8" customFormat="1" ht="12.75" customHeight="1">
      <c r="B59" s="182">
        <v>1</v>
      </c>
      <c r="C59" s="412" t="s">
        <v>56</v>
      </c>
      <c r="D59" s="473" t="s">
        <v>34</v>
      </c>
      <c r="E59" s="470">
        <v>549471</v>
      </c>
    </row>
    <row r="60" spans="2:5" s="8" customFormat="1" ht="12.75" customHeight="1">
      <c r="B60" s="181">
        <v>2</v>
      </c>
      <c r="C60" s="413"/>
      <c r="D60" s="351" t="s">
        <v>291</v>
      </c>
      <c r="E60" s="471">
        <v>26409</v>
      </c>
    </row>
    <row r="61" spans="2:5" s="8" customFormat="1" ht="12.75">
      <c r="B61" s="185">
        <v>3</v>
      </c>
      <c r="C61" s="416"/>
      <c r="D61" s="351" t="s">
        <v>275</v>
      </c>
      <c r="E61" s="471">
        <v>14120</v>
      </c>
    </row>
    <row r="62" spans="2:5" s="8" customFormat="1" ht="12.75">
      <c r="B62" s="185">
        <v>4</v>
      </c>
      <c r="C62" s="416"/>
      <c r="D62" s="363" t="s">
        <v>274</v>
      </c>
      <c r="E62" s="471">
        <v>0</v>
      </c>
    </row>
    <row r="63" spans="2:5" s="8" customFormat="1" ht="13.5" customHeight="1" thickBot="1">
      <c r="B63" s="127"/>
      <c r="C63" s="414"/>
      <c r="D63" s="474" t="s">
        <v>7</v>
      </c>
      <c r="E63" s="472">
        <v>590000</v>
      </c>
    </row>
    <row r="64" spans="2:5" ht="12.75">
      <c r="B64" s="225">
        <v>1</v>
      </c>
      <c r="C64" s="415" t="s">
        <v>57</v>
      </c>
      <c r="D64" s="358" t="s">
        <v>46</v>
      </c>
      <c r="E64" s="484">
        <v>129822</v>
      </c>
    </row>
    <row r="65" spans="2:5" ht="12.75">
      <c r="B65" s="181">
        <v>2</v>
      </c>
      <c r="C65" s="413"/>
      <c r="D65" s="351" t="s">
        <v>104</v>
      </c>
      <c r="E65" s="471">
        <v>8116</v>
      </c>
    </row>
    <row r="66" spans="2:5" ht="12.75">
      <c r="B66" s="181">
        <v>3</v>
      </c>
      <c r="C66" s="413"/>
      <c r="D66" s="351" t="s">
        <v>142</v>
      </c>
      <c r="E66" s="471">
        <v>0</v>
      </c>
    </row>
    <row r="67" spans="2:5" ht="18.75" customHeight="1">
      <c r="B67" s="181">
        <v>4</v>
      </c>
      <c r="C67" s="413"/>
      <c r="D67" s="351" t="s">
        <v>103</v>
      </c>
      <c r="E67" s="471">
        <v>0</v>
      </c>
    </row>
    <row r="68" spans="2:5" ht="12.75">
      <c r="B68" s="181">
        <v>5</v>
      </c>
      <c r="C68" s="413"/>
      <c r="D68" s="351" t="s">
        <v>67</v>
      </c>
      <c r="E68" s="471">
        <v>775.9</v>
      </c>
    </row>
    <row r="69" spans="2:5" ht="15.75" customHeight="1">
      <c r="B69" s="181">
        <v>6</v>
      </c>
      <c r="C69" s="413"/>
      <c r="D69" s="351" t="s">
        <v>145</v>
      </c>
      <c r="E69" s="471">
        <v>105025</v>
      </c>
    </row>
    <row r="70" spans="2:5" ht="12.75">
      <c r="B70" s="181">
        <v>7</v>
      </c>
      <c r="C70" s="413"/>
      <c r="D70" s="351" t="s">
        <v>291</v>
      </c>
      <c r="E70" s="471">
        <v>0</v>
      </c>
    </row>
    <row r="71" spans="2:5" ht="12.75">
      <c r="B71" s="181">
        <v>8</v>
      </c>
      <c r="C71" s="416"/>
      <c r="D71" s="363" t="s">
        <v>274</v>
      </c>
      <c r="E71" s="471">
        <v>50261.100000000006</v>
      </c>
    </row>
    <row r="72" spans="2:5" s="8" customFormat="1" ht="13.5" thickBot="1">
      <c r="B72" s="233"/>
      <c r="C72" s="416"/>
      <c r="D72" s="366" t="s">
        <v>7</v>
      </c>
      <c r="E72" s="478">
        <v>294000</v>
      </c>
    </row>
    <row r="73" spans="2:5" s="155" customFormat="1" ht="15.75" customHeight="1">
      <c r="B73" s="475">
        <v>1</v>
      </c>
      <c r="C73" s="476" t="s">
        <v>86</v>
      </c>
      <c r="D73" s="477" t="s">
        <v>34</v>
      </c>
      <c r="E73" s="470">
        <v>270719</v>
      </c>
    </row>
    <row r="74" spans="2:5" s="8" customFormat="1" ht="15" customHeight="1">
      <c r="B74" s="181">
        <v>2</v>
      </c>
      <c r="C74" s="417"/>
      <c r="D74" s="351" t="s">
        <v>102</v>
      </c>
      <c r="E74" s="471">
        <v>11281</v>
      </c>
    </row>
    <row r="75" spans="2:5" s="8" customFormat="1" ht="13.5" customHeight="1">
      <c r="B75" s="185">
        <v>3</v>
      </c>
      <c r="C75" s="418"/>
      <c r="D75" s="363" t="s">
        <v>274</v>
      </c>
      <c r="E75" s="471">
        <v>0</v>
      </c>
    </row>
    <row r="76" spans="2:5" s="8" customFormat="1" ht="16.5" customHeight="1" thickBot="1">
      <c r="B76" s="233"/>
      <c r="C76" s="418"/>
      <c r="D76" s="366" t="s">
        <v>7</v>
      </c>
      <c r="E76" s="478">
        <v>282000</v>
      </c>
    </row>
    <row r="77" spans="2:5" s="8" customFormat="1" ht="12.75">
      <c r="B77" s="182">
        <v>1</v>
      </c>
      <c r="C77" s="412" t="s">
        <v>88</v>
      </c>
      <c r="D77" s="350" t="s">
        <v>46</v>
      </c>
      <c r="E77" s="470">
        <v>301256</v>
      </c>
    </row>
    <row r="78" spans="2:5" s="8" customFormat="1" ht="12.75">
      <c r="B78" s="181">
        <v>2</v>
      </c>
      <c r="C78" s="413"/>
      <c r="D78" s="351" t="s">
        <v>102</v>
      </c>
      <c r="E78" s="471">
        <v>517124</v>
      </c>
    </row>
    <row r="79" spans="2:5" s="8" customFormat="1" ht="12.75">
      <c r="B79" s="181">
        <v>3</v>
      </c>
      <c r="C79" s="413"/>
      <c r="D79" s="351" t="s">
        <v>145</v>
      </c>
      <c r="E79" s="471">
        <v>115000</v>
      </c>
    </row>
    <row r="80" spans="2:5" s="8" customFormat="1" ht="12.75">
      <c r="B80" s="181">
        <v>4</v>
      </c>
      <c r="C80" s="413"/>
      <c r="D80" s="351" t="s">
        <v>291</v>
      </c>
      <c r="E80" s="471">
        <v>163000</v>
      </c>
    </row>
    <row r="81" spans="2:5" s="8" customFormat="1" ht="24" customHeight="1">
      <c r="B81" s="181">
        <v>5</v>
      </c>
      <c r="C81" s="416"/>
      <c r="D81" s="365" t="s">
        <v>186</v>
      </c>
      <c r="E81" s="471">
        <v>764885</v>
      </c>
    </row>
    <row r="82" spans="2:5" s="8" customFormat="1" ht="21" customHeight="1">
      <c r="B82" s="181">
        <v>6</v>
      </c>
      <c r="C82" s="416"/>
      <c r="D82" s="363" t="s">
        <v>274</v>
      </c>
      <c r="E82" s="471">
        <v>146735</v>
      </c>
    </row>
    <row r="83" spans="2:5" s="8" customFormat="1" ht="17.25" customHeight="1" thickBot="1">
      <c r="B83" s="127"/>
      <c r="C83" s="414"/>
      <c r="D83" s="364" t="s">
        <v>7</v>
      </c>
      <c r="E83" s="472">
        <v>2008000</v>
      </c>
    </row>
    <row r="84" spans="2:5" s="8" customFormat="1" ht="17.25" customHeight="1">
      <c r="B84" s="225">
        <v>1</v>
      </c>
      <c r="C84" s="415" t="s">
        <v>89</v>
      </c>
      <c r="D84" s="358" t="s">
        <v>46</v>
      </c>
      <c r="E84" s="484">
        <v>9170021.3</v>
      </c>
    </row>
    <row r="85" spans="2:5" s="8" customFormat="1" ht="14.25" customHeight="1">
      <c r="B85" s="181">
        <v>2</v>
      </c>
      <c r="C85" s="413"/>
      <c r="D85" s="351" t="s">
        <v>291</v>
      </c>
      <c r="E85" s="471">
        <v>2620576.09</v>
      </c>
    </row>
    <row r="86" spans="2:5" s="8" customFormat="1" ht="12.75">
      <c r="B86" s="181">
        <v>3</v>
      </c>
      <c r="C86" s="413"/>
      <c r="D86" s="351" t="s">
        <v>102</v>
      </c>
      <c r="E86" s="471">
        <v>5372698.98</v>
      </c>
    </row>
    <row r="87" spans="2:5" s="8" customFormat="1" ht="12.75">
      <c r="B87" s="181">
        <v>4</v>
      </c>
      <c r="C87" s="413"/>
      <c r="D87" s="351" t="s">
        <v>180</v>
      </c>
      <c r="E87" s="471">
        <v>1436738.74</v>
      </c>
    </row>
    <row r="88" spans="2:5" s="8" customFormat="1" ht="12.75">
      <c r="B88" s="181">
        <v>5</v>
      </c>
      <c r="C88" s="416"/>
      <c r="D88" s="365" t="s">
        <v>186</v>
      </c>
      <c r="E88" s="471">
        <v>5869964.89</v>
      </c>
    </row>
    <row r="89" spans="2:5" s="8" customFormat="1" ht="12.75">
      <c r="B89" s="181">
        <v>6</v>
      </c>
      <c r="C89" s="416"/>
      <c r="D89" s="363" t="s">
        <v>274</v>
      </c>
      <c r="E89" s="471">
        <v>2040000</v>
      </c>
    </row>
    <row r="90" spans="2:5" s="8" customFormat="1" ht="21.75" customHeight="1" thickBot="1">
      <c r="B90" s="233"/>
      <c r="C90" s="416"/>
      <c r="D90" s="366" t="s">
        <v>7</v>
      </c>
      <c r="E90" s="478">
        <v>26510000</v>
      </c>
    </row>
    <row r="91" spans="2:5" s="8" customFormat="1" ht="72.75" customHeight="1" thickBot="1">
      <c r="B91" s="187">
        <v>1</v>
      </c>
      <c r="C91" s="188" t="s">
        <v>163</v>
      </c>
      <c r="D91" s="367" t="s">
        <v>186</v>
      </c>
      <c r="E91" s="479">
        <v>0</v>
      </c>
    </row>
    <row r="92" spans="2:5" ht="12.75">
      <c r="B92" s="182">
        <v>1</v>
      </c>
      <c r="C92" s="412" t="s">
        <v>87</v>
      </c>
      <c r="D92" s="350" t="s">
        <v>46</v>
      </c>
      <c r="E92" s="470">
        <v>232490</v>
      </c>
    </row>
    <row r="93" spans="2:5" ht="12.75">
      <c r="B93" s="181">
        <v>2</v>
      </c>
      <c r="C93" s="413"/>
      <c r="D93" s="351" t="s">
        <v>51</v>
      </c>
      <c r="E93" s="471">
        <v>61555</v>
      </c>
    </row>
    <row r="94" spans="2:5" ht="12.75">
      <c r="B94" s="181">
        <v>3</v>
      </c>
      <c r="C94" s="413"/>
      <c r="D94" s="351" t="s">
        <v>186</v>
      </c>
      <c r="E94" s="471">
        <v>496663</v>
      </c>
    </row>
    <row r="95" spans="2:5" ht="12.75">
      <c r="B95" s="181">
        <v>4</v>
      </c>
      <c r="C95" s="413"/>
      <c r="D95" s="351" t="s">
        <v>145</v>
      </c>
      <c r="E95" s="471">
        <v>514189</v>
      </c>
    </row>
    <row r="96" spans="2:5" ht="11.25" customHeight="1">
      <c r="B96" s="181">
        <v>5</v>
      </c>
      <c r="C96" s="413"/>
      <c r="D96" s="351" t="s">
        <v>102</v>
      </c>
      <c r="E96" s="471">
        <v>440009</v>
      </c>
    </row>
    <row r="97" spans="2:5" ht="12" customHeight="1">
      <c r="B97" s="181">
        <v>6</v>
      </c>
      <c r="C97" s="413"/>
      <c r="D97" s="351" t="s">
        <v>291</v>
      </c>
      <c r="E97" s="471">
        <v>133626</v>
      </c>
    </row>
    <row r="98" spans="2:5" ht="12.75">
      <c r="B98" s="185">
        <v>7</v>
      </c>
      <c r="C98" s="416"/>
      <c r="D98" s="351" t="s">
        <v>67</v>
      </c>
      <c r="E98" s="471">
        <v>252468</v>
      </c>
    </row>
    <row r="99" spans="2:5" s="8" customFormat="1" ht="13.5" thickBot="1">
      <c r="B99" s="127"/>
      <c r="C99" s="414"/>
      <c r="D99" s="364" t="s">
        <v>7</v>
      </c>
      <c r="E99" s="472">
        <v>2131000</v>
      </c>
    </row>
    <row r="100" spans="2:5" s="8" customFormat="1" ht="12.75" customHeight="1">
      <c r="B100" s="480">
        <v>1</v>
      </c>
      <c r="C100" s="407" t="s">
        <v>101</v>
      </c>
      <c r="D100" s="481" t="s">
        <v>46</v>
      </c>
      <c r="E100" s="484">
        <v>61296</v>
      </c>
    </row>
    <row r="101" spans="2:5" s="8" customFormat="1" ht="12.75">
      <c r="B101" s="181">
        <v>2</v>
      </c>
      <c r="C101" s="407"/>
      <c r="D101" s="351" t="s">
        <v>145</v>
      </c>
      <c r="E101" s="471">
        <v>31219</v>
      </c>
    </row>
    <row r="102" spans="2:5" s="8" customFormat="1" ht="12.75">
      <c r="B102" s="181">
        <v>3</v>
      </c>
      <c r="C102" s="407"/>
      <c r="D102" s="351" t="s">
        <v>102</v>
      </c>
      <c r="E102" s="471">
        <v>40570</v>
      </c>
    </row>
    <row r="103" spans="2:5" s="8" customFormat="1" ht="12.75" customHeight="1">
      <c r="B103" s="181">
        <v>4</v>
      </c>
      <c r="C103" s="407"/>
      <c r="D103" s="351" t="s">
        <v>291</v>
      </c>
      <c r="E103" s="471">
        <v>39575</v>
      </c>
    </row>
    <row r="104" spans="2:5" s="8" customFormat="1" ht="14.25" customHeight="1">
      <c r="B104" s="185">
        <v>5</v>
      </c>
      <c r="C104" s="407"/>
      <c r="D104" s="368" t="s">
        <v>274</v>
      </c>
      <c r="E104" s="471">
        <v>84340</v>
      </c>
    </row>
    <row r="105" spans="2:5" s="8" customFormat="1" ht="13.5" thickBot="1">
      <c r="B105" s="233"/>
      <c r="C105" s="482"/>
      <c r="D105" s="366" t="s">
        <v>7</v>
      </c>
      <c r="E105" s="478">
        <v>257000</v>
      </c>
    </row>
    <row r="106" spans="2:5" s="8" customFormat="1" ht="12.75">
      <c r="B106" s="261">
        <v>1</v>
      </c>
      <c r="C106" s="419" t="s">
        <v>267</v>
      </c>
      <c r="D106" s="369" t="s">
        <v>46</v>
      </c>
      <c r="E106" s="470">
        <v>886330</v>
      </c>
    </row>
    <row r="107" spans="2:5" s="8" customFormat="1" ht="12.75">
      <c r="B107" s="185">
        <v>2</v>
      </c>
      <c r="C107" s="420"/>
      <c r="D107" s="370" t="s">
        <v>186</v>
      </c>
      <c r="E107" s="471">
        <v>620000</v>
      </c>
    </row>
    <row r="108" spans="2:5" s="8" customFormat="1" ht="12.75">
      <c r="B108" s="185">
        <v>3</v>
      </c>
      <c r="C108" s="420"/>
      <c r="D108" s="370" t="s">
        <v>145</v>
      </c>
      <c r="E108" s="471">
        <v>473670</v>
      </c>
    </row>
    <row r="109" spans="2:5" s="8" customFormat="1" ht="12.75">
      <c r="B109" s="185">
        <v>4</v>
      </c>
      <c r="C109" s="420"/>
      <c r="D109" s="370" t="s">
        <v>102</v>
      </c>
      <c r="E109" s="471">
        <v>930000</v>
      </c>
    </row>
    <row r="110" spans="2:5" s="8" customFormat="1" ht="12.75">
      <c r="B110" s="185">
        <v>5</v>
      </c>
      <c r="C110" s="420"/>
      <c r="D110" s="368" t="s">
        <v>274</v>
      </c>
      <c r="E110" s="471">
        <v>155000</v>
      </c>
    </row>
    <row r="111" spans="2:5" s="8" customFormat="1" ht="13.5" thickBot="1">
      <c r="B111" s="262"/>
      <c r="C111" s="421"/>
      <c r="D111" s="371" t="s">
        <v>7</v>
      </c>
      <c r="E111" s="472">
        <v>3065000</v>
      </c>
    </row>
    <row r="112" spans="2:5" s="8" customFormat="1" ht="12.75">
      <c r="B112" s="261">
        <v>1</v>
      </c>
      <c r="C112" s="419" t="s">
        <v>268</v>
      </c>
      <c r="D112" s="369" t="s">
        <v>46</v>
      </c>
      <c r="E112" s="470">
        <v>580000</v>
      </c>
    </row>
    <row r="113" spans="2:6" s="8" customFormat="1" ht="12.75">
      <c r="B113" s="185">
        <v>2</v>
      </c>
      <c r="C113" s="420"/>
      <c r="D113" s="370" t="s">
        <v>186</v>
      </c>
      <c r="E113" s="471">
        <v>290005</v>
      </c>
      <c r="F113" s="53"/>
    </row>
    <row r="114" spans="2:5" s="8" customFormat="1" ht="12.75">
      <c r="B114" s="185">
        <v>3</v>
      </c>
      <c r="C114" s="420"/>
      <c r="D114" s="370" t="s">
        <v>145</v>
      </c>
      <c r="E114" s="471">
        <v>0</v>
      </c>
    </row>
    <row r="115" spans="2:5" s="8" customFormat="1" ht="12.75">
      <c r="B115" s="185">
        <v>4</v>
      </c>
      <c r="C115" s="420"/>
      <c r="D115" s="370" t="s">
        <v>102</v>
      </c>
      <c r="E115" s="471">
        <v>561651.23</v>
      </c>
    </row>
    <row r="116" spans="2:5" s="8" customFormat="1" ht="12.75">
      <c r="B116" s="185">
        <v>5</v>
      </c>
      <c r="C116" s="420"/>
      <c r="D116" s="368" t="s">
        <v>274</v>
      </c>
      <c r="E116" s="471">
        <v>145000</v>
      </c>
    </row>
    <row r="117" spans="2:5" s="8" customFormat="1" ht="14.25" customHeight="1" thickBot="1">
      <c r="B117" s="127"/>
      <c r="C117" s="421"/>
      <c r="D117" s="371" t="s">
        <v>7</v>
      </c>
      <c r="E117" s="472">
        <v>1576656.23</v>
      </c>
    </row>
    <row r="118" spans="2:5" s="8" customFormat="1" ht="12.75">
      <c r="B118" s="261">
        <v>1</v>
      </c>
      <c r="C118" s="419" t="s">
        <v>269</v>
      </c>
      <c r="D118" s="369" t="s">
        <v>46</v>
      </c>
      <c r="E118" s="470">
        <v>230000</v>
      </c>
    </row>
    <row r="119" spans="2:5" s="8" customFormat="1" ht="12.75">
      <c r="B119" s="185">
        <v>2</v>
      </c>
      <c r="C119" s="420"/>
      <c r="D119" s="370" t="s">
        <v>186</v>
      </c>
      <c r="E119" s="471">
        <v>0</v>
      </c>
    </row>
    <row r="120" spans="2:5" s="8" customFormat="1" ht="12.75">
      <c r="B120" s="185">
        <v>3</v>
      </c>
      <c r="C120" s="420"/>
      <c r="D120" s="370" t="s">
        <v>145</v>
      </c>
      <c r="E120" s="471">
        <v>0</v>
      </c>
    </row>
    <row r="121" spans="2:5" s="8" customFormat="1" ht="12.75">
      <c r="B121" s="185">
        <v>4</v>
      </c>
      <c r="C121" s="420"/>
      <c r="D121" s="370" t="s">
        <v>102</v>
      </c>
      <c r="E121" s="471">
        <v>115000</v>
      </c>
    </row>
    <row r="122" spans="2:5" s="8" customFormat="1" ht="12.75">
      <c r="B122" s="185">
        <v>5</v>
      </c>
      <c r="C122" s="420"/>
      <c r="D122" s="368" t="s">
        <v>274</v>
      </c>
      <c r="E122" s="471">
        <v>115000</v>
      </c>
    </row>
    <row r="123" spans="2:5" s="8" customFormat="1" ht="13.5" thickBot="1">
      <c r="B123" s="262"/>
      <c r="C123" s="421"/>
      <c r="D123" s="371" t="s">
        <v>7</v>
      </c>
      <c r="E123" s="472">
        <v>460000</v>
      </c>
    </row>
    <row r="124" spans="2:5" s="107" customFormat="1" ht="27" customHeight="1">
      <c r="B124" s="69"/>
      <c r="C124" s="108"/>
      <c r="D124" s="372"/>
      <c r="E124" s="126"/>
    </row>
    <row r="125" spans="3:5" s="18" customFormat="1" ht="12.75">
      <c r="C125" s="382"/>
      <c r="D125" s="382"/>
      <c r="E125" s="126"/>
    </row>
    <row r="126" spans="2:5" s="18" customFormat="1" ht="12.75">
      <c r="B126" s="104"/>
      <c r="C126" s="152"/>
      <c r="D126" s="275"/>
      <c r="E126" s="126"/>
    </row>
    <row r="127" spans="2:5" s="18" customFormat="1" ht="12.75">
      <c r="B127" s="152"/>
      <c r="C127" s="110"/>
      <c r="D127" s="166"/>
      <c r="E127" s="126"/>
    </row>
    <row r="128" spans="2:5" ht="12.75">
      <c r="B128" s="23"/>
      <c r="C128" s="110"/>
      <c r="D128" s="373"/>
      <c r="E128" s="126"/>
    </row>
    <row r="129" spans="2:5" s="29" customFormat="1" ht="12.75">
      <c r="B129" s="110"/>
      <c r="C129" s="110"/>
      <c r="D129" s="374"/>
      <c r="E129" s="126"/>
    </row>
    <row r="130" spans="2:5" s="112" customFormat="1" ht="12.75">
      <c r="B130" s="23"/>
      <c r="C130" s="23"/>
      <c r="D130" s="374"/>
      <c r="E130" s="126"/>
    </row>
    <row r="131" spans="2:5" s="112" customFormat="1" ht="12.75">
      <c r="B131" s="23"/>
      <c r="C131" s="23"/>
      <c r="D131" s="374"/>
      <c r="E131" s="126"/>
    </row>
    <row r="132" spans="2:5" s="112" customFormat="1" ht="12.75">
      <c r="B132" s="23"/>
      <c r="C132" s="23"/>
      <c r="D132" s="374"/>
      <c r="E132" s="126"/>
    </row>
    <row r="133" spans="3:5" s="37" customFormat="1" ht="12.75">
      <c r="C133" s="62"/>
      <c r="D133" s="375"/>
      <c r="E133" s="126"/>
    </row>
    <row r="134" spans="4:5" s="17" customFormat="1" ht="12.75">
      <c r="D134" s="375"/>
      <c r="E134" s="126"/>
    </row>
    <row r="135" ht="12.75">
      <c r="E135" s="126"/>
    </row>
    <row r="136" ht="12.75">
      <c r="E136" s="126"/>
    </row>
    <row r="137" ht="12.75">
      <c r="E137" s="126"/>
    </row>
    <row r="138" ht="12.75">
      <c r="E138" s="126"/>
    </row>
    <row r="139" ht="12.75">
      <c r="E139" s="126"/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</sheetData>
  <sheetProtection selectLockedCells="1" selectUnlockedCells="1"/>
  <mergeCells count="17">
    <mergeCell ref="C125:D125"/>
    <mergeCell ref="C59:C63"/>
    <mergeCell ref="C64:C72"/>
    <mergeCell ref="C73:C76"/>
    <mergeCell ref="C77:C83"/>
    <mergeCell ref="C84:C90"/>
    <mergeCell ref="C92:C99"/>
    <mergeCell ref="C106:C111"/>
    <mergeCell ref="C112:C117"/>
    <mergeCell ref="C118:C123"/>
    <mergeCell ref="C100:C104"/>
    <mergeCell ref="C5:C14"/>
    <mergeCell ref="C15:C22"/>
    <mergeCell ref="C23:C33"/>
    <mergeCell ref="C34:C42"/>
    <mergeCell ref="C43:C51"/>
    <mergeCell ref="C52:C58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8515625" style="59" customWidth="1"/>
    <col min="2" max="2" width="6.7109375" style="59" customWidth="1"/>
    <col min="3" max="3" width="30.421875" style="59" customWidth="1"/>
    <col min="4" max="4" width="16.8515625" style="59" customWidth="1"/>
    <col min="5" max="16384" width="9.140625" style="59" customWidth="1"/>
  </cols>
  <sheetData>
    <row r="1" s="30" customFormat="1" ht="12.75"/>
    <row r="2" s="33" customFormat="1" ht="12.75"/>
    <row r="3" s="30" customFormat="1" ht="12.75"/>
    <row r="4" s="19" customFormat="1" ht="12.75">
      <c r="B4" s="144" t="s">
        <v>22</v>
      </c>
    </row>
    <row r="5" s="19" customFormat="1" ht="12.75"/>
    <row r="6" s="13" customFormat="1" ht="12.75"/>
    <row r="7" ht="12.75">
      <c r="D7" s="538" t="s">
        <v>315</v>
      </c>
    </row>
    <row r="8" spans="2:4" ht="60" customHeight="1">
      <c r="B8" s="176" t="s">
        <v>20</v>
      </c>
      <c r="C8" s="210" t="s">
        <v>1</v>
      </c>
      <c r="D8" s="176" t="s">
        <v>314</v>
      </c>
    </row>
    <row r="9" spans="2:4" ht="31.5" customHeight="1">
      <c r="B9" s="295">
        <v>1</v>
      </c>
      <c r="C9" s="296" t="s">
        <v>8</v>
      </c>
      <c r="D9" s="297">
        <v>19000</v>
      </c>
    </row>
    <row r="10" spans="2:4" ht="41.25" customHeight="1">
      <c r="B10" s="295">
        <v>2</v>
      </c>
      <c r="C10" s="298" t="s">
        <v>154</v>
      </c>
      <c r="D10" s="297">
        <v>0</v>
      </c>
    </row>
    <row r="11" spans="2:3" s="68" customFormat="1" ht="16.5" customHeight="1">
      <c r="B11" s="145"/>
      <c r="C11" s="145"/>
    </row>
    <row r="12" s="18" customFormat="1" ht="18.75" customHeight="1">
      <c r="C12" s="279"/>
    </row>
    <row r="13" spans="2:3" s="18" customFormat="1" ht="12.75" customHeight="1">
      <c r="B13" s="104"/>
      <c r="C13" s="152"/>
    </row>
    <row r="14" spans="2:3" s="18" customFormat="1" ht="12.75">
      <c r="B14" s="152"/>
      <c r="C14" s="110"/>
    </row>
    <row r="15" spans="2:3" s="7" customFormat="1" ht="12.75" customHeight="1">
      <c r="B15" s="23"/>
      <c r="C15" s="110"/>
    </row>
    <row r="16" s="109" customFormat="1" ht="12.75">
      <c r="B16" s="19"/>
    </row>
    <row r="17" spans="2:3" s="109" customFormat="1" ht="12.75">
      <c r="B17" s="13"/>
      <c r="C17" s="106"/>
    </row>
    <row r="18" s="55" customFormat="1" ht="12.75"/>
    <row r="19" s="55" customFormat="1" ht="12.75"/>
    <row r="20" spans="1:3" s="23" customFormat="1" ht="12.75">
      <c r="A20" s="13"/>
      <c r="B20" s="57"/>
      <c r="C20" s="51"/>
    </row>
    <row r="21" spans="1:3" s="20" customFormat="1" ht="12.75">
      <c r="A21" s="94"/>
      <c r="B21" s="57"/>
      <c r="C21" s="55"/>
    </row>
    <row r="22" spans="1:3" s="51" customFormat="1" ht="12.75">
      <c r="A22" s="23"/>
      <c r="B22" s="57"/>
      <c r="C22" s="57"/>
    </row>
    <row r="23" s="23" customFormat="1" ht="12.75">
      <c r="B23" s="146"/>
    </row>
    <row r="24" s="23" customFormat="1" ht="12.75">
      <c r="C24" s="146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4"/>
  <sheetViews>
    <sheetView zoomScalePageLayoutView="0" workbookViewId="0" topLeftCell="A1">
      <pane ySplit="4" topLeftCell="A62" activePane="bottomLeft" state="frozen"/>
      <selection pane="topLeft" activeCell="C5" sqref="C5:C8"/>
      <selection pane="bottomLeft" activeCell="J75" sqref="J75"/>
    </sheetView>
  </sheetViews>
  <sheetFormatPr defaultColWidth="9.140625" defaultRowHeight="12.75"/>
  <cols>
    <col min="1" max="1" width="3.421875" style="17" customWidth="1"/>
    <col min="2" max="2" width="8.00390625" style="17" customWidth="1"/>
    <col min="3" max="3" width="33.57421875" style="17" customWidth="1"/>
    <col min="4" max="4" width="39.57421875" style="7" customWidth="1"/>
    <col min="5" max="5" width="19.140625" style="17" customWidth="1"/>
    <col min="6" max="16384" width="9.140625" style="17" customWidth="1"/>
  </cols>
  <sheetData>
    <row r="1" ht="12.75" customHeight="1"/>
    <row r="2" spans="3:4" ht="12.75">
      <c r="C2" s="422" t="s">
        <v>31</v>
      </c>
      <c r="D2" s="422"/>
    </row>
    <row r="3" spans="2:5" s="64" customFormat="1" ht="21.75" customHeight="1">
      <c r="B3" s="63"/>
      <c r="C3" s="63"/>
      <c r="D3" s="245"/>
      <c r="E3" s="494" t="s">
        <v>315</v>
      </c>
    </row>
    <row r="4" spans="2:5" s="63" customFormat="1" ht="41.25" customHeight="1">
      <c r="B4" s="234" t="s">
        <v>20</v>
      </c>
      <c r="C4" s="376" t="s">
        <v>167</v>
      </c>
      <c r="D4" s="216" t="s">
        <v>1</v>
      </c>
      <c r="E4" s="376" t="s">
        <v>316</v>
      </c>
    </row>
    <row r="5" spans="2:5" s="64" customFormat="1" ht="25.5">
      <c r="B5" s="485">
        <v>1</v>
      </c>
      <c r="C5" s="423" t="s">
        <v>43</v>
      </c>
      <c r="D5" s="247" t="s">
        <v>91</v>
      </c>
      <c r="E5" s="162">
        <v>29000</v>
      </c>
    </row>
    <row r="6" spans="2:5" s="64" customFormat="1" ht="29.25" customHeight="1">
      <c r="B6" s="485"/>
      <c r="C6" s="423"/>
      <c r="D6" s="247" t="s">
        <v>191</v>
      </c>
      <c r="E6" s="162">
        <v>0</v>
      </c>
    </row>
    <row r="7" spans="2:5" s="64" customFormat="1" ht="19.5" customHeight="1">
      <c r="B7" s="485"/>
      <c r="C7" s="423"/>
      <c r="D7" s="247" t="s">
        <v>240</v>
      </c>
      <c r="E7" s="162">
        <v>55000</v>
      </c>
    </row>
    <row r="8" spans="2:5" s="63" customFormat="1" ht="18" customHeight="1">
      <c r="B8" s="485"/>
      <c r="C8" s="423"/>
      <c r="D8" s="486" t="s">
        <v>7</v>
      </c>
      <c r="E8" s="162">
        <v>84000</v>
      </c>
    </row>
    <row r="9" spans="2:5" s="64" customFormat="1" ht="30" customHeight="1">
      <c r="B9" s="485">
        <v>2</v>
      </c>
      <c r="C9" s="423" t="s">
        <v>32</v>
      </c>
      <c r="D9" s="247" t="s">
        <v>16</v>
      </c>
      <c r="E9" s="162">
        <v>1943961.14</v>
      </c>
    </row>
    <row r="10" spans="2:5" s="131" customFormat="1" ht="14.25" customHeight="1">
      <c r="B10" s="485"/>
      <c r="C10" s="487"/>
      <c r="D10" s="247" t="s">
        <v>51</v>
      </c>
      <c r="E10" s="162">
        <v>1103492.22</v>
      </c>
    </row>
    <row r="11" spans="2:5" s="64" customFormat="1" ht="13.5" customHeight="1">
      <c r="B11" s="485"/>
      <c r="C11" s="487"/>
      <c r="D11" s="248" t="s">
        <v>67</v>
      </c>
      <c r="E11" s="162">
        <v>1246237</v>
      </c>
    </row>
    <row r="12" spans="2:5" s="64" customFormat="1" ht="45.75" customHeight="1">
      <c r="B12" s="485"/>
      <c r="C12" s="487"/>
      <c r="D12" s="247" t="s">
        <v>92</v>
      </c>
      <c r="E12" s="162">
        <v>12900471.09</v>
      </c>
    </row>
    <row r="13" spans="2:5" s="64" customFormat="1" ht="13.5" customHeight="1">
      <c r="B13" s="485"/>
      <c r="C13" s="487"/>
      <c r="D13" s="248" t="s">
        <v>50</v>
      </c>
      <c r="E13" s="162">
        <v>104076</v>
      </c>
    </row>
    <row r="14" spans="2:5" s="64" customFormat="1" ht="22.5" customHeight="1">
      <c r="B14" s="485"/>
      <c r="C14" s="487"/>
      <c r="D14" s="247" t="s">
        <v>111</v>
      </c>
      <c r="E14" s="162">
        <v>385492</v>
      </c>
    </row>
    <row r="15" spans="2:5" s="64" customFormat="1" ht="13.5" customHeight="1">
      <c r="B15" s="485"/>
      <c r="C15" s="487"/>
      <c r="D15" s="248" t="s">
        <v>48</v>
      </c>
      <c r="E15" s="162">
        <v>1947750</v>
      </c>
    </row>
    <row r="16" spans="2:5" s="64" customFormat="1" ht="13.5" customHeight="1">
      <c r="B16" s="485"/>
      <c r="C16" s="487"/>
      <c r="D16" s="248" t="s">
        <v>145</v>
      </c>
      <c r="E16" s="162">
        <v>3049528.16</v>
      </c>
    </row>
    <row r="17" spans="2:5" s="64" customFormat="1" ht="13.5" customHeight="1">
      <c r="B17" s="485"/>
      <c r="C17" s="487"/>
      <c r="D17" s="250" t="s">
        <v>33</v>
      </c>
      <c r="E17" s="162">
        <v>359359.94</v>
      </c>
    </row>
    <row r="18" spans="2:5" s="64" customFormat="1" ht="13.5" customHeight="1">
      <c r="B18" s="485"/>
      <c r="C18" s="487"/>
      <c r="D18" s="247" t="s">
        <v>215</v>
      </c>
      <c r="E18" s="162">
        <v>569661.2</v>
      </c>
    </row>
    <row r="19" spans="2:5" s="64" customFormat="1" ht="17.25" customHeight="1">
      <c r="B19" s="485"/>
      <c r="C19" s="487"/>
      <c r="D19" s="344" t="s">
        <v>85</v>
      </c>
      <c r="E19" s="162">
        <v>143318</v>
      </c>
    </row>
    <row r="20" spans="2:5" s="64" customFormat="1" ht="13.5" customHeight="1">
      <c r="B20" s="485"/>
      <c r="C20" s="487"/>
      <c r="D20" s="344" t="s">
        <v>10</v>
      </c>
      <c r="E20" s="162">
        <v>1240753.75</v>
      </c>
    </row>
    <row r="21" spans="2:5" s="131" customFormat="1" ht="13.5" customHeight="1">
      <c r="B21" s="485"/>
      <c r="C21" s="487"/>
      <c r="D21" s="249" t="s">
        <v>105</v>
      </c>
      <c r="E21" s="162">
        <v>3447939.5</v>
      </c>
    </row>
    <row r="22" spans="2:5" s="131" customFormat="1" ht="12.75">
      <c r="B22" s="485"/>
      <c r="C22" s="487"/>
      <c r="D22" s="249" t="s">
        <v>305</v>
      </c>
      <c r="E22" s="162">
        <v>255000</v>
      </c>
    </row>
    <row r="23" spans="2:5" s="131" customFormat="1" ht="12.75">
      <c r="B23" s="485"/>
      <c r="C23" s="487"/>
      <c r="D23" s="249" t="s">
        <v>291</v>
      </c>
      <c r="E23" s="162">
        <v>105000</v>
      </c>
    </row>
    <row r="24" spans="2:5" s="63" customFormat="1" ht="12.75">
      <c r="B24" s="485"/>
      <c r="C24" s="487"/>
      <c r="D24" s="488" t="s">
        <v>7</v>
      </c>
      <c r="E24" s="162">
        <v>28802040</v>
      </c>
    </row>
    <row r="25" spans="2:5" s="64" customFormat="1" ht="30.75" customHeight="1">
      <c r="B25" s="485">
        <v>3</v>
      </c>
      <c r="C25" s="423" t="s">
        <v>44</v>
      </c>
      <c r="D25" s="247" t="s">
        <v>191</v>
      </c>
      <c r="E25" s="162">
        <v>16650</v>
      </c>
    </row>
    <row r="26" spans="2:5" s="64" customFormat="1" ht="25.5" customHeight="1">
      <c r="B26" s="485"/>
      <c r="C26" s="423"/>
      <c r="D26" s="247" t="s">
        <v>91</v>
      </c>
      <c r="E26" s="162">
        <v>0</v>
      </c>
    </row>
    <row r="27" spans="2:5" s="64" customFormat="1" ht="16.5" customHeight="1">
      <c r="B27" s="485"/>
      <c r="C27" s="423"/>
      <c r="D27" s="247" t="s">
        <v>240</v>
      </c>
      <c r="E27" s="162">
        <v>149700</v>
      </c>
    </row>
    <row r="28" spans="2:5" s="63" customFormat="1" ht="18.75" customHeight="1">
      <c r="B28" s="485"/>
      <c r="C28" s="423"/>
      <c r="D28" s="486" t="s">
        <v>7</v>
      </c>
      <c r="E28" s="162">
        <v>166350</v>
      </c>
    </row>
    <row r="29" spans="2:5" s="64" customFormat="1" ht="12.75">
      <c r="B29" s="489">
        <v>4</v>
      </c>
      <c r="C29" s="423" t="s">
        <v>292</v>
      </c>
      <c r="D29" s="247" t="s">
        <v>146</v>
      </c>
      <c r="E29" s="162">
        <v>322720</v>
      </c>
    </row>
    <row r="30" spans="2:5" s="64" customFormat="1" ht="12.75">
      <c r="B30" s="489"/>
      <c r="C30" s="423"/>
      <c r="D30" s="248" t="s">
        <v>51</v>
      </c>
      <c r="E30" s="162">
        <v>15905</v>
      </c>
    </row>
    <row r="31" spans="2:5" s="64" customFormat="1" ht="12.75">
      <c r="B31" s="489"/>
      <c r="C31" s="423"/>
      <c r="D31" s="248" t="s">
        <v>145</v>
      </c>
      <c r="E31" s="162">
        <v>222375</v>
      </c>
    </row>
    <row r="32" spans="2:5" s="64" customFormat="1" ht="12.75">
      <c r="B32" s="489"/>
      <c r="C32" s="423"/>
      <c r="D32" s="248" t="s">
        <v>67</v>
      </c>
      <c r="E32" s="162">
        <v>0</v>
      </c>
    </row>
    <row r="33" spans="2:5" s="71" customFormat="1" ht="15.75" customHeight="1">
      <c r="B33" s="489"/>
      <c r="C33" s="423"/>
      <c r="D33" s="490" t="s">
        <v>7</v>
      </c>
      <c r="E33" s="162">
        <v>561000</v>
      </c>
    </row>
    <row r="34" spans="2:5" s="26" customFormat="1" ht="15.75" customHeight="1">
      <c r="B34" s="489">
        <v>5</v>
      </c>
      <c r="C34" s="423" t="s">
        <v>35</v>
      </c>
      <c r="D34" s="247" t="s">
        <v>146</v>
      </c>
      <c r="E34" s="162">
        <v>77059</v>
      </c>
    </row>
    <row r="35" spans="2:5" s="26" customFormat="1" ht="33" customHeight="1">
      <c r="B35" s="489"/>
      <c r="C35" s="423"/>
      <c r="D35" s="247" t="s">
        <v>91</v>
      </c>
      <c r="E35" s="162">
        <v>25842</v>
      </c>
    </row>
    <row r="36" spans="2:5" s="26" customFormat="1" ht="23.25" customHeight="1">
      <c r="B36" s="489"/>
      <c r="C36" s="423"/>
      <c r="D36" s="247" t="s">
        <v>191</v>
      </c>
      <c r="E36" s="162">
        <v>197674</v>
      </c>
    </row>
    <row r="37" spans="2:5" s="26" customFormat="1" ht="15.75" customHeight="1">
      <c r="B37" s="489"/>
      <c r="C37" s="423"/>
      <c r="D37" s="247" t="s">
        <v>240</v>
      </c>
      <c r="E37" s="162">
        <v>238075</v>
      </c>
    </row>
    <row r="38" spans="2:5" s="27" customFormat="1" ht="13.5" customHeight="1">
      <c r="B38" s="489"/>
      <c r="C38" s="423"/>
      <c r="D38" s="488" t="s">
        <v>7</v>
      </c>
      <c r="E38" s="162">
        <v>538650</v>
      </c>
    </row>
    <row r="39" spans="2:5" s="26" customFormat="1" ht="37.5" customHeight="1">
      <c r="B39" s="489">
        <v>6</v>
      </c>
      <c r="C39" s="423" t="s">
        <v>293</v>
      </c>
      <c r="D39" s="246" t="s">
        <v>16</v>
      </c>
      <c r="E39" s="162">
        <v>0</v>
      </c>
    </row>
    <row r="40" spans="2:5" s="26" customFormat="1" ht="21" customHeight="1">
      <c r="B40" s="489"/>
      <c r="C40" s="423"/>
      <c r="D40" s="247" t="s">
        <v>146</v>
      </c>
      <c r="E40" s="162">
        <v>229813</v>
      </c>
    </row>
    <row r="41" spans="2:5" s="26" customFormat="1" ht="27" customHeight="1">
      <c r="B41" s="489"/>
      <c r="C41" s="423"/>
      <c r="D41" s="246" t="s">
        <v>143</v>
      </c>
      <c r="E41" s="162">
        <v>0</v>
      </c>
    </row>
    <row r="42" spans="2:5" s="26" customFormat="1" ht="13.5" customHeight="1">
      <c r="B42" s="489"/>
      <c r="C42" s="423"/>
      <c r="D42" s="247" t="s">
        <v>51</v>
      </c>
      <c r="E42" s="162">
        <v>0</v>
      </c>
    </row>
    <row r="43" spans="2:5" s="26" customFormat="1" ht="12.75">
      <c r="B43" s="489"/>
      <c r="C43" s="423"/>
      <c r="D43" s="248" t="s">
        <v>145</v>
      </c>
      <c r="E43" s="162">
        <v>0</v>
      </c>
    </row>
    <row r="44" spans="2:5" s="26" customFormat="1" ht="12.75">
      <c r="B44" s="489"/>
      <c r="C44" s="423"/>
      <c r="D44" s="254" t="s">
        <v>231</v>
      </c>
      <c r="E44" s="162">
        <v>187717</v>
      </c>
    </row>
    <row r="45" spans="2:5" s="27" customFormat="1" ht="18.75" customHeight="1">
      <c r="B45" s="489"/>
      <c r="C45" s="423"/>
      <c r="D45" s="488" t="s">
        <v>7</v>
      </c>
      <c r="E45" s="162">
        <v>417530</v>
      </c>
    </row>
    <row r="46" spans="2:5" s="26" customFormat="1" ht="12.75">
      <c r="B46" s="489">
        <v>7</v>
      </c>
      <c r="C46" s="423" t="s">
        <v>36</v>
      </c>
      <c r="D46" s="246" t="s">
        <v>16</v>
      </c>
      <c r="E46" s="162">
        <v>3010</v>
      </c>
    </row>
    <row r="47" spans="2:5" s="26" customFormat="1" ht="12.75">
      <c r="B47" s="489"/>
      <c r="C47" s="423"/>
      <c r="D47" s="247" t="s">
        <v>146</v>
      </c>
      <c r="E47" s="162">
        <v>33990</v>
      </c>
    </row>
    <row r="48" spans="2:5" s="26" customFormat="1" ht="12.75">
      <c r="B48" s="489"/>
      <c r="C48" s="423"/>
      <c r="D48" s="247" t="s">
        <v>51</v>
      </c>
      <c r="E48" s="162">
        <v>0</v>
      </c>
    </row>
    <row r="49" spans="2:5" s="63" customFormat="1" ht="12.75">
      <c r="B49" s="489"/>
      <c r="C49" s="423"/>
      <c r="D49" s="486" t="s">
        <v>7</v>
      </c>
      <c r="E49" s="162">
        <v>37000</v>
      </c>
    </row>
    <row r="50" spans="2:5" s="64" customFormat="1" ht="27.75" customHeight="1">
      <c r="B50" s="489">
        <v>8</v>
      </c>
      <c r="C50" s="424" t="s">
        <v>45</v>
      </c>
      <c r="D50" s="247" t="s">
        <v>191</v>
      </c>
      <c r="E50" s="162">
        <v>43292</v>
      </c>
    </row>
    <row r="51" spans="2:5" s="64" customFormat="1" ht="25.5">
      <c r="B51" s="423"/>
      <c r="C51" s="424"/>
      <c r="D51" s="247" t="s">
        <v>91</v>
      </c>
      <c r="E51" s="162">
        <v>0</v>
      </c>
    </row>
    <row r="52" spans="2:5" s="64" customFormat="1" ht="16.5" customHeight="1">
      <c r="B52" s="423"/>
      <c r="C52" s="424"/>
      <c r="D52" s="247" t="s">
        <v>240</v>
      </c>
      <c r="E52" s="162">
        <v>132708</v>
      </c>
    </row>
    <row r="53" spans="2:5" s="63" customFormat="1" ht="17.25" customHeight="1">
      <c r="B53" s="423"/>
      <c r="C53" s="424"/>
      <c r="D53" s="486" t="s">
        <v>7</v>
      </c>
      <c r="E53" s="162">
        <v>176000</v>
      </c>
    </row>
    <row r="54" spans="2:5" s="27" customFormat="1" ht="12.75">
      <c r="B54" s="491">
        <v>9</v>
      </c>
      <c r="C54" s="492" t="s">
        <v>294</v>
      </c>
      <c r="D54" s="344" t="s">
        <v>85</v>
      </c>
      <c r="E54" s="162">
        <v>14100</v>
      </c>
    </row>
    <row r="55" spans="2:5" s="27" customFormat="1" ht="12.75">
      <c r="B55" s="425"/>
      <c r="C55" s="425"/>
      <c r="D55" s="247" t="s">
        <v>51</v>
      </c>
      <c r="E55" s="162">
        <v>19456</v>
      </c>
    </row>
    <row r="56" spans="2:5" s="27" customFormat="1" ht="12.75">
      <c r="B56" s="425"/>
      <c r="C56" s="425"/>
      <c r="D56" s="247" t="s">
        <v>146</v>
      </c>
      <c r="E56" s="162">
        <v>261350.85</v>
      </c>
    </row>
    <row r="57" spans="2:5" s="27" customFormat="1" ht="25.5">
      <c r="B57" s="425"/>
      <c r="C57" s="425"/>
      <c r="D57" s="250" t="s">
        <v>16</v>
      </c>
      <c r="E57" s="162">
        <v>626</v>
      </c>
    </row>
    <row r="58" spans="2:5" s="223" customFormat="1" ht="27.75" customHeight="1">
      <c r="B58" s="425"/>
      <c r="C58" s="425"/>
      <c r="D58" s="250" t="s">
        <v>111</v>
      </c>
      <c r="E58" s="162">
        <v>2897</v>
      </c>
    </row>
    <row r="59" spans="2:5" s="27" customFormat="1" ht="12.75">
      <c r="B59" s="425"/>
      <c r="C59" s="425"/>
      <c r="D59" s="248" t="s">
        <v>50</v>
      </c>
      <c r="E59" s="162">
        <v>843</v>
      </c>
    </row>
    <row r="60" spans="2:5" s="27" customFormat="1" ht="12.75">
      <c r="B60" s="425"/>
      <c r="C60" s="425"/>
      <c r="D60" s="248" t="s">
        <v>48</v>
      </c>
      <c r="E60" s="162">
        <v>140029</v>
      </c>
    </row>
    <row r="61" spans="2:5" s="27" customFormat="1" ht="12.75">
      <c r="B61" s="425"/>
      <c r="C61" s="425"/>
      <c r="D61" s="248" t="s">
        <v>145</v>
      </c>
      <c r="E61" s="162">
        <v>21500.89</v>
      </c>
    </row>
    <row r="62" spans="2:5" s="27" customFormat="1" ht="12.75">
      <c r="B62" s="425"/>
      <c r="C62" s="425"/>
      <c r="D62" s="248" t="s">
        <v>67</v>
      </c>
      <c r="E62" s="162">
        <v>4040</v>
      </c>
    </row>
    <row r="63" spans="2:5" s="27" customFormat="1" ht="12.75">
      <c r="B63" s="425"/>
      <c r="C63" s="425"/>
      <c r="D63" s="249" t="s">
        <v>168</v>
      </c>
      <c r="E63" s="162">
        <v>315973.45</v>
      </c>
    </row>
    <row r="64" spans="2:5" s="27" customFormat="1" ht="12.75">
      <c r="B64" s="425"/>
      <c r="C64" s="425"/>
      <c r="D64" s="258" t="s">
        <v>231</v>
      </c>
      <c r="E64" s="162">
        <v>46183.81</v>
      </c>
    </row>
    <row r="65" spans="2:5" s="27" customFormat="1" ht="12.75">
      <c r="B65" s="425"/>
      <c r="C65" s="425"/>
      <c r="D65" s="250" t="s">
        <v>7</v>
      </c>
      <c r="E65" s="162">
        <v>827000</v>
      </c>
    </row>
    <row r="66" spans="2:5" s="27" customFormat="1" ht="38.25">
      <c r="B66" s="493" t="s">
        <v>246</v>
      </c>
      <c r="C66" s="493" t="s">
        <v>245</v>
      </c>
      <c r="D66" s="247" t="s">
        <v>91</v>
      </c>
      <c r="E66" s="162">
        <v>144000</v>
      </c>
    </row>
    <row r="67" spans="2:5" s="27" customFormat="1" ht="26.25" customHeight="1">
      <c r="B67" s="492" t="s">
        <v>307</v>
      </c>
      <c r="C67" s="492" t="s">
        <v>306</v>
      </c>
      <c r="D67" s="247" t="s">
        <v>91</v>
      </c>
      <c r="E67" s="162">
        <v>250320</v>
      </c>
    </row>
    <row r="68" spans="2:5" s="27" customFormat="1" ht="23.25" customHeight="1">
      <c r="B68" s="492"/>
      <c r="C68" s="492"/>
      <c r="D68" s="247" t="s">
        <v>240</v>
      </c>
      <c r="E68" s="162">
        <v>1126440</v>
      </c>
    </row>
    <row r="69" spans="2:5" s="27" customFormat="1" ht="12.75">
      <c r="B69" s="492"/>
      <c r="C69" s="492"/>
      <c r="D69" s="250" t="s">
        <v>7</v>
      </c>
      <c r="E69" s="162">
        <v>1376760</v>
      </c>
    </row>
    <row r="70" s="48" customFormat="1" ht="12.75">
      <c r="C70" s="61"/>
    </row>
    <row r="71" spans="2:4" s="63" customFormat="1" ht="12.75">
      <c r="B71" s="27"/>
      <c r="C71" s="27"/>
      <c r="D71" s="27"/>
    </row>
    <row r="72" spans="2:4" s="48" customFormat="1" ht="12.75">
      <c r="B72" s="61"/>
      <c r="D72" s="51"/>
    </row>
    <row r="73" s="56" customFormat="1" ht="12.75"/>
    <row r="74" spans="2:4" s="7" customFormat="1" ht="12.75">
      <c r="B74" s="24"/>
      <c r="D74" s="8"/>
    </row>
  </sheetData>
  <sheetProtection selectLockedCells="1" selectUnlockedCells="1"/>
  <mergeCells count="21">
    <mergeCell ref="B54:B65"/>
    <mergeCell ref="C54:C65"/>
    <mergeCell ref="C29:C33"/>
    <mergeCell ref="C25:C28"/>
    <mergeCell ref="B25:B28"/>
    <mergeCell ref="B29:B33"/>
    <mergeCell ref="B46:B49"/>
    <mergeCell ref="C46:C49"/>
    <mergeCell ref="B50:B53"/>
    <mergeCell ref="C50:C53"/>
    <mergeCell ref="B34:B38"/>
    <mergeCell ref="B39:B45"/>
    <mergeCell ref="C34:C38"/>
    <mergeCell ref="C67:C69"/>
    <mergeCell ref="B67:B69"/>
    <mergeCell ref="C2:D2"/>
    <mergeCell ref="B5:B8"/>
    <mergeCell ref="C5:C8"/>
    <mergeCell ref="B9:B24"/>
    <mergeCell ref="C9:C24"/>
    <mergeCell ref="C39:C45"/>
  </mergeCells>
  <printOptions/>
  <pageMargins left="0.15748031496062992" right="0.15748031496062992" top="0.2362204724409449" bottom="0.2362204724409449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Carmen LIPAN</cp:lastModifiedBy>
  <cp:lastPrinted>2024-06-03T10:00:52Z</cp:lastPrinted>
  <dcterms:created xsi:type="dcterms:W3CDTF">2014-05-05T12:43:29Z</dcterms:created>
  <dcterms:modified xsi:type="dcterms:W3CDTF">2024-06-06T08:37:50Z</dcterms:modified>
  <cp:category/>
  <cp:version/>
  <cp:contentType/>
  <cp:contentStatus/>
</cp:coreProperties>
</file>